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stair.morton\Desktop\"/>
    </mc:Choice>
  </mc:AlternateContent>
  <xr:revisionPtr revIDLastSave="0" documentId="8_{E3ED85A7-C74C-43F6-9DFC-B18D30502CFE}" xr6:coauthVersionLast="45" xr6:coauthVersionMax="45" xr10:uidLastSave="{00000000-0000-0000-0000-000000000000}"/>
  <bookViews>
    <workbookView xWindow="20370" yWindow="-4785" windowWidth="29040" windowHeight="15840" xr2:uid="{E17CE45F-4368-4EC7-95E5-EF13136569CB}"/>
  </bookViews>
  <sheets>
    <sheet name="CCReporting OC" sheetId="1" r:id="rId1"/>
  </sheets>
  <externalReferences>
    <externalReference r:id="rId2"/>
    <externalReference r:id="rId3"/>
  </externalReferences>
  <definedNames>
    <definedName name="DATA">#REF!</definedName>
    <definedName name="Elec2018">[1]Electricity!#REF!</definedName>
    <definedName name="ExistingMPAN">#REF!</definedName>
    <definedName name="kWhcons">#REF!</definedName>
    <definedName name="MPAN">[2]Sheet2!$B$2:$C$287</definedName>
    <definedName name="MPANkWh">[1]Electricity!#REF!</definedName>
    <definedName name="_xlnm.Print_Titles" localSheetId="0">'CCReporting OC'!$A:$D,'CCReporting OC'!$2:$2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4" i="1" l="1"/>
  <c r="F61" i="1"/>
  <c r="F63" i="1"/>
  <c r="F59" i="1"/>
  <c r="F54" i="1"/>
  <c r="F52" i="1"/>
  <c r="F50" i="1"/>
  <c r="F48" i="1"/>
  <c r="F97" i="1"/>
  <c r="E97" i="1"/>
  <c r="E81" i="1"/>
  <c r="E78" i="1"/>
  <c r="E76" i="1"/>
  <c r="E74" i="1"/>
  <c r="E72" i="1"/>
  <c r="E70" i="1"/>
  <c r="E68" i="1"/>
  <c r="E65" i="1"/>
  <c r="E63" i="1"/>
  <c r="E61" i="1"/>
  <c r="E94" i="1" s="1"/>
  <c r="E59" i="1"/>
  <c r="E56" i="1"/>
  <c r="E54" i="1"/>
  <c r="E52" i="1"/>
  <c r="E27" i="1" s="1"/>
  <c r="E50" i="1"/>
  <c r="E48" i="1"/>
  <c r="F56" i="1"/>
  <c r="F27" i="1"/>
  <c r="F74" i="1"/>
  <c r="F81" i="1"/>
  <c r="F65" i="1"/>
  <c r="E26" i="1"/>
  <c r="E25" i="1" l="1"/>
  <c r="E28" i="1" s="1"/>
  <c r="E84" i="1"/>
  <c r="E100" i="1" s="1"/>
  <c r="E88" i="1"/>
  <c r="F78" i="1"/>
  <c r="F76" i="1"/>
  <c r="F94" i="1"/>
  <c r="F70" i="1"/>
  <c r="F72" i="1"/>
  <c r="F68" i="1"/>
  <c r="E91" i="1" l="1"/>
  <c r="F26" i="1"/>
  <c r="F88" i="1"/>
  <c r="F25" i="1"/>
  <c r="F28" i="1" l="1"/>
  <c r="F91" i="1"/>
  <c r="F100" i="1"/>
</calcChain>
</file>

<file path=xl/sharedStrings.xml><?xml version="1.0" encoding="utf-8"?>
<sst xmlns="http://schemas.openxmlformats.org/spreadsheetml/2006/main" count="171" uniqueCount="54">
  <si>
    <t>Description</t>
  </si>
  <si>
    <t>Unit</t>
  </si>
  <si>
    <t>Scope</t>
  </si>
  <si>
    <t>2018/19</t>
  </si>
  <si>
    <t>2019/20</t>
  </si>
  <si>
    <t>Orkney College</t>
  </si>
  <si>
    <t>Electricy - Metered</t>
  </si>
  <si>
    <t>kWh</t>
  </si>
  <si>
    <t>Elec</t>
  </si>
  <si>
    <t>Scope 2</t>
  </si>
  <si>
    <t>Electricity - unmetered</t>
  </si>
  <si>
    <t>Grid Electricirty (Tx and Dist Losses)</t>
  </si>
  <si>
    <t>Tx</t>
  </si>
  <si>
    <t>Scope 3</t>
  </si>
  <si>
    <t>Heatng Gas Oil</t>
  </si>
  <si>
    <t>Litres</t>
  </si>
  <si>
    <t>Gas Oil</t>
  </si>
  <si>
    <t>Scope 1</t>
  </si>
  <si>
    <t>LPG</t>
  </si>
  <si>
    <t>Business Mileage</t>
  </si>
  <si>
    <t>km</t>
  </si>
  <si>
    <t>Av Car unknown fuel</t>
  </si>
  <si>
    <t>Domestic Flights</t>
  </si>
  <si>
    <t>passenger / km</t>
  </si>
  <si>
    <t>Domestic Flight</t>
  </si>
  <si>
    <t>Longhall flights</t>
  </si>
  <si>
    <t>Long-hall Flight</t>
  </si>
  <si>
    <t>Ferry</t>
  </si>
  <si>
    <t>Ferry Fleet</t>
  </si>
  <si>
    <t>MGO</t>
  </si>
  <si>
    <t>Tugs</t>
  </si>
  <si>
    <t>Harbour Craft</t>
  </si>
  <si>
    <t>Inter island air transport</t>
  </si>
  <si>
    <t>Petrol</t>
  </si>
  <si>
    <t>Public Transport Bus Fleet</t>
  </si>
  <si>
    <t>Diesel</t>
  </si>
  <si>
    <t>Construction and Waste processing</t>
  </si>
  <si>
    <t>Waste</t>
  </si>
  <si>
    <t>kg</t>
  </si>
  <si>
    <t>Other</t>
  </si>
  <si>
    <t>Reporting Figures</t>
  </si>
  <si>
    <t>Total</t>
  </si>
  <si>
    <t>Factors</t>
  </si>
  <si>
    <t>Carbon Tonnes Equivelent</t>
  </si>
  <si>
    <t>% Reduction</t>
  </si>
  <si>
    <t>Electricity - Unmetered</t>
  </si>
  <si>
    <t>Grid Electricity (Tx and Dist Losses)</t>
  </si>
  <si>
    <t>Heating Gas Oil</t>
  </si>
  <si>
    <t>Marine Transport (Total)</t>
  </si>
  <si>
    <t>Total excluding Marine Transport</t>
  </si>
  <si>
    <t>Business Travel (Not including mileage)</t>
  </si>
  <si>
    <t>Electricity Consumption UK Gov Factors</t>
  </si>
  <si>
    <t>Alternative Total</t>
  </si>
  <si>
    <t>UK Gov Electricity (Emissions inc. Imports)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</si>
</sst>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" fontId="0" fillId="0" borderId="0" xfId="0" applyNumberFormat="1"/>
    <xf numFmtId="164" fontId="0" fillId="0" borderId="0" xfId="0" applyNumberFormat="1"/>
    <xf numFmtId="0" fontId="1" fillId="0" borderId="0" xfId="0" applyFont="1"/>
    <xf numFmtId="164" fontId="1" fillId="0" borderId="1" xfId="0" applyNumberFormat="1" applyFont="1" applyBorder="1"/>
    <xf numFmtId="164" fontId="1" fillId="0" borderId="0" xfId="0" applyNumberFormat="1" applyFont="1"/>
    <xf numFmtId="0" fontId="3" fillId="0" borderId="0" xfId="0" applyFont="1"/>
    <xf numFmtId="166" fontId="0" fillId="2" borderId="0" xfId="0" applyNumberFormat="1" applyFill="1"/>
    <xf numFmtId="166" fontId="1" fillId="0" borderId="0" xfId="0" applyNumberFormat="1" applyFont="1"/>
    <xf numFmtId="0" fontId="0" fillId="3" borderId="0" xfId="0" applyFill="1"/>
    <xf numFmtId="1" fontId="0" fillId="3" borderId="0" xfId="0" applyNumberFormat="1" applyFill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stair.morton/G%20Drive%20Data/P008%20-%20Carbon%20Management/Audits/Historic%20Data/OIC%20Historic%20Emissions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c\CP\Par\70%20General\8000%20Utilities\Projects\P010%20-%20Carbon%20Reduction%20Commitment\Phase%202%20(2018-19)\Reporting%20Data%202019\OIC%20Reportng%20Data%202019.06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CReporting"/>
      <sheetName val="Electricity"/>
      <sheetName val="Unmetered"/>
      <sheetName val="Heating Oil"/>
      <sheetName val="LPG"/>
      <sheetName val="Transport"/>
      <sheetName val="Business Travel"/>
      <sheetName val="Business Mileage"/>
      <sheetName val="Waste"/>
      <sheetName val="Renewables"/>
    </sheetNames>
    <sheetDataSet>
      <sheetData sheetId="0">
        <row r="2">
          <cell r="C2" t="str">
            <v>2004/05</v>
          </cell>
          <cell r="D2" t="str">
            <v>2005/06</v>
          </cell>
          <cell r="E2" t="str">
            <v>2006/07</v>
          </cell>
          <cell r="F2" t="str">
            <v>2007/08</v>
          </cell>
          <cell r="G2" t="str">
            <v>2008/09</v>
          </cell>
          <cell r="H2" t="str">
            <v>2009/10</v>
          </cell>
          <cell r="I2" t="str">
            <v>2010/11</v>
          </cell>
          <cell r="J2" t="str">
            <v>2011/12</v>
          </cell>
          <cell r="K2" t="str">
            <v>2012/13</v>
          </cell>
          <cell r="L2" t="str">
            <v>2013/14</v>
          </cell>
          <cell r="M2" t="str">
            <v>2014/15</v>
          </cell>
          <cell r="N2" t="str">
            <v>2015/16</v>
          </cell>
          <cell r="O2" t="str">
            <v>2016/17</v>
          </cell>
          <cell r="P2" t="str">
            <v>2017/18</v>
          </cell>
          <cell r="Q2" t="str">
            <v>2018/19</v>
          </cell>
          <cell r="R2" t="str">
            <v>2019/20</v>
          </cell>
          <cell r="S2" t="str">
            <v>2020/21</v>
          </cell>
          <cell r="T2" t="str">
            <v>2021/22</v>
          </cell>
          <cell r="U2" t="str">
            <v>2022/23</v>
          </cell>
          <cell r="V2" t="str">
            <v>2023/24</v>
          </cell>
          <cell r="W2" t="str">
            <v>2024/25</v>
          </cell>
          <cell r="X2" t="str">
            <v>2025/26</v>
          </cell>
        </row>
        <row r="4">
          <cell r="A4" t="str">
            <v>Electricity (Metered)</v>
          </cell>
          <cell r="C4">
            <v>5458.9590328565137</v>
          </cell>
        </row>
        <row r="5">
          <cell r="A5" t="str">
            <v>Electricity (Unmetered)</v>
          </cell>
        </row>
        <row r="7">
          <cell r="A7" t="str">
            <v>Heating Oil</v>
          </cell>
          <cell r="C7">
            <v>3344.7379800000003</v>
          </cell>
        </row>
        <row r="9">
          <cell r="A9" t="str">
            <v>Transport Fuel (Land)</v>
          </cell>
        </row>
        <row r="10">
          <cell r="A10" t="str">
            <v>Transport Fuel (Marine)</v>
          </cell>
          <cell r="C10">
            <v>10610.20111</v>
          </cell>
        </row>
        <row r="11">
          <cell r="A11" t="str">
            <v>Inter Islands Air Transport</v>
          </cell>
        </row>
        <row r="12">
          <cell r="A12" t="str">
            <v>Mainland Bus Service</v>
          </cell>
        </row>
        <row r="14">
          <cell r="A14" t="str">
            <v>Business Travel</v>
          </cell>
        </row>
        <row r="15">
          <cell r="A15" t="str">
            <v>Business Milage</v>
          </cell>
        </row>
        <row r="17">
          <cell r="A17" t="str">
            <v>Waste</v>
          </cell>
        </row>
        <row r="19">
          <cell r="B19" t="str">
            <v>Original Baseline</v>
          </cell>
          <cell r="C19">
            <v>26136.068966266514</v>
          </cell>
        </row>
        <row r="26">
          <cell r="C26">
            <v>26136.068966266514</v>
          </cell>
          <cell r="D26">
            <v>25638</v>
          </cell>
          <cell r="E26">
            <v>25140</v>
          </cell>
          <cell r="F26">
            <v>24642</v>
          </cell>
          <cell r="G26">
            <v>24144</v>
          </cell>
          <cell r="H26">
            <v>23646</v>
          </cell>
          <cell r="I26">
            <v>23148</v>
          </cell>
          <cell r="J26">
            <v>22650</v>
          </cell>
          <cell r="K26">
            <v>22152</v>
          </cell>
          <cell r="L26">
            <v>21654</v>
          </cell>
          <cell r="M26">
            <v>21156</v>
          </cell>
          <cell r="N26">
            <v>20658</v>
          </cell>
          <cell r="O26">
            <v>20160</v>
          </cell>
          <cell r="P26">
            <v>19662</v>
          </cell>
          <cell r="Q26">
            <v>19164</v>
          </cell>
          <cell r="R26">
            <v>18666</v>
          </cell>
          <cell r="S26">
            <v>18168</v>
          </cell>
          <cell r="T26">
            <v>17670</v>
          </cell>
          <cell r="U26">
            <v>17172</v>
          </cell>
          <cell r="V26">
            <v>16674</v>
          </cell>
          <cell r="W26">
            <v>16176</v>
          </cell>
          <cell r="X26">
            <v>15681.641379759907</v>
          </cell>
        </row>
        <row r="27">
          <cell r="C27">
            <v>15525.867856266515</v>
          </cell>
          <cell r="D27">
            <v>15230</v>
          </cell>
          <cell r="E27">
            <v>14934</v>
          </cell>
          <cell r="F27">
            <v>14638</v>
          </cell>
          <cell r="G27">
            <v>14342</v>
          </cell>
          <cell r="H27">
            <v>14046</v>
          </cell>
          <cell r="I27">
            <v>13750</v>
          </cell>
          <cell r="J27">
            <v>13454</v>
          </cell>
          <cell r="K27">
            <v>13158</v>
          </cell>
          <cell r="L27">
            <v>12862</v>
          </cell>
          <cell r="M27">
            <v>12566</v>
          </cell>
          <cell r="N27">
            <v>12270</v>
          </cell>
          <cell r="O27">
            <v>11974</v>
          </cell>
          <cell r="P27">
            <v>11678</v>
          </cell>
          <cell r="Q27">
            <v>11382</v>
          </cell>
          <cell r="R27">
            <v>11086</v>
          </cell>
          <cell r="S27">
            <v>10790</v>
          </cell>
          <cell r="T27">
            <v>10494</v>
          </cell>
          <cell r="U27">
            <v>10198</v>
          </cell>
          <cell r="V27">
            <v>9902</v>
          </cell>
          <cell r="W27">
            <v>9606</v>
          </cell>
          <cell r="X27">
            <v>9315.5207137599082</v>
          </cell>
        </row>
      </sheetData>
      <sheetData sheetId="1">
        <row r="48">
          <cell r="E48">
            <v>5284.1296328565131</v>
          </cell>
          <cell r="F48">
            <v>5437.9678184317327</v>
          </cell>
          <cell r="G48">
            <v>5403.2984989764836</v>
          </cell>
          <cell r="H48">
            <v>5504.1889952294177</v>
          </cell>
          <cell r="I48">
            <v>5117.6605516666668</v>
          </cell>
          <cell r="J48">
            <v>5481.0373119999995</v>
          </cell>
          <cell r="K48">
            <v>4965.7246240000004</v>
          </cell>
          <cell r="L48">
            <v>5007.2661500000004</v>
          </cell>
          <cell r="M48">
            <v>5337.8776699999999</v>
          </cell>
          <cell r="N48">
            <v>6101.4253589999989</v>
          </cell>
          <cell r="O48">
            <v>6554.1447899455607</v>
          </cell>
          <cell r="P48">
            <v>6522.4178433628986</v>
          </cell>
          <cell r="Q48">
            <v>4893.608524065</v>
          </cell>
          <cell r="R48">
            <v>4212.444058301111</v>
          </cell>
          <cell r="S48">
            <v>3122.5495009710003</v>
          </cell>
          <cell r="T48">
            <v>2664.5892333199995</v>
          </cell>
        </row>
        <row r="50">
          <cell r="E50">
            <v>369.26594</v>
          </cell>
          <cell r="F50">
            <v>369.26594</v>
          </cell>
          <cell r="G50">
            <v>369.26594</v>
          </cell>
          <cell r="H50">
            <v>488.13514000000004</v>
          </cell>
          <cell r="I50">
            <v>488.13514000000004</v>
          </cell>
          <cell r="J50">
            <v>474.07853459999995</v>
          </cell>
          <cell r="K50">
            <v>477.63542752000001</v>
          </cell>
          <cell r="L50">
            <v>500</v>
          </cell>
          <cell r="M50">
            <v>442.48677000000004</v>
          </cell>
          <cell r="N50">
            <v>442</v>
          </cell>
          <cell r="O50">
            <v>475.61153540999999</v>
          </cell>
          <cell r="P50">
            <v>475.61153540999999</v>
          </cell>
          <cell r="Q50">
            <v>426.09883650900002</v>
          </cell>
          <cell r="R50">
            <v>322.90690727239996</v>
          </cell>
          <cell r="S50">
            <v>257.95280543269996</v>
          </cell>
          <cell r="T50">
            <v>203.91310332</v>
          </cell>
        </row>
        <row r="52">
          <cell r="A52" t="str">
            <v>Grid Electricity (Tx and Dist Losses)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481.16853131559992</v>
          </cell>
          <cell r="R52">
            <v>424.04422072591115</v>
          </cell>
          <cell r="S52">
            <v>288.1673107483</v>
          </cell>
          <cell r="T52">
            <v>246.69070879999998</v>
          </cell>
        </row>
        <row r="54">
          <cell r="E54">
            <v>3344.7379799999999</v>
          </cell>
          <cell r="F54">
            <v>3148.0815720000001</v>
          </cell>
          <cell r="G54">
            <v>2723.5869989999997</v>
          </cell>
          <cell r="H54">
            <v>3240.3313290000001</v>
          </cell>
          <cell r="I54">
            <v>3236.9289690000001</v>
          </cell>
          <cell r="J54">
            <v>3183.6362340000001</v>
          </cell>
          <cell r="K54">
            <v>3314.5769310000001</v>
          </cell>
          <cell r="L54">
            <v>2796.7421010000003</v>
          </cell>
          <cell r="M54">
            <v>3391.3415879999998</v>
          </cell>
          <cell r="N54">
            <v>2830.7111759999998</v>
          </cell>
          <cell r="O54">
            <v>3243.67366356</v>
          </cell>
          <cell r="P54">
            <v>3537.9057384000002</v>
          </cell>
          <cell r="Q54">
            <v>3075.1758497999999</v>
          </cell>
          <cell r="R54">
            <v>2719.0393560000002</v>
          </cell>
          <cell r="S54">
            <v>2471.4239160799998</v>
          </cell>
          <cell r="T54">
            <v>2625.5888364800003</v>
          </cell>
        </row>
        <row r="56">
          <cell r="A56" t="str">
            <v>LPG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208.246002</v>
          </cell>
          <cell r="P56">
            <v>81.570249799999985</v>
          </cell>
          <cell r="Q56">
            <v>179.05928260000002</v>
          </cell>
          <cell r="R56">
            <v>234.36925019999998</v>
          </cell>
          <cell r="S56">
            <v>177.34721688000002</v>
          </cell>
          <cell r="T56">
            <v>201.14355914000001</v>
          </cell>
        </row>
        <row r="59">
          <cell r="E59">
            <v>288.80295028199993</v>
          </cell>
          <cell r="F59">
            <v>310.89319984799994</v>
          </cell>
          <cell r="G59">
            <v>302.90254255799999</v>
          </cell>
          <cell r="H59">
            <v>316.33124984999995</v>
          </cell>
          <cell r="I59">
            <v>260.22197539799998</v>
          </cell>
          <cell r="J59">
            <v>309.33851948999995</v>
          </cell>
          <cell r="K59">
            <v>308.51150021999996</v>
          </cell>
          <cell r="L59">
            <v>299.85562686617999</v>
          </cell>
          <cell r="M59">
            <v>256.98680347032001</v>
          </cell>
          <cell r="N59">
            <v>265.26569508054001</v>
          </cell>
          <cell r="O59">
            <v>286.85288026269876</v>
          </cell>
          <cell r="P59">
            <v>291.16756760006677</v>
          </cell>
          <cell r="Q59">
            <v>272.93070713681465</v>
          </cell>
          <cell r="R59">
            <v>283.92089499385924</v>
          </cell>
          <cell r="S59">
            <v>261.22063509250012</v>
          </cell>
          <cell r="T59">
            <v>231.214902049285</v>
          </cell>
        </row>
        <row r="74">
          <cell r="E74">
            <v>364</v>
          </cell>
          <cell r="F74">
            <v>364</v>
          </cell>
          <cell r="G74">
            <v>364</v>
          </cell>
          <cell r="H74">
            <v>364</v>
          </cell>
          <cell r="I74">
            <v>364</v>
          </cell>
          <cell r="J74">
            <v>364</v>
          </cell>
          <cell r="K74">
            <v>364</v>
          </cell>
          <cell r="L74">
            <v>364</v>
          </cell>
          <cell r="M74">
            <v>364</v>
          </cell>
          <cell r="N74">
            <v>364</v>
          </cell>
          <cell r="O74">
            <v>307.21600000000001</v>
          </cell>
          <cell r="P74">
            <v>307.21600000000001</v>
          </cell>
          <cell r="Q74">
            <v>307.58</v>
          </cell>
          <cell r="R74">
            <v>307.762</v>
          </cell>
          <cell r="S74">
            <v>320.0204</v>
          </cell>
          <cell r="T74">
            <v>303.52279999999996</v>
          </cell>
        </row>
        <row r="76">
          <cell r="E76">
            <v>312</v>
          </cell>
          <cell r="F76">
            <v>312</v>
          </cell>
          <cell r="G76">
            <v>312</v>
          </cell>
          <cell r="H76">
            <v>312</v>
          </cell>
          <cell r="I76">
            <v>312</v>
          </cell>
          <cell r="J76">
            <v>312</v>
          </cell>
          <cell r="K76">
            <v>312</v>
          </cell>
          <cell r="L76">
            <v>312</v>
          </cell>
          <cell r="M76">
            <v>312</v>
          </cell>
          <cell r="N76">
            <v>312</v>
          </cell>
          <cell r="O76">
            <v>310.06799999999998</v>
          </cell>
          <cell r="P76">
            <v>310.06799999999998</v>
          </cell>
          <cell r="Q76">
            <v>313.392</v>
          </cell>
          <cell r="R76">
            <v>312.01919999999996</v>
          </cell>
          <cell r="S76">
            <v>315.2328</v>
          </cell>
          <cell r="T76">
            <v>305.52359999999999</v>
          </cell>
        </row>
        <row r="78">
          <cell r="E78">
            <v>4274.5100699999994</v>
          </cell>
          <cell r="F78">
            <v>2659.5243799999998</v>
          </cell>
          <cell r="G78">
            <v>2069.7863299999999</v>
          </cell>
          <cell r="H78">
            <v>1930.0991399999998</v>
          </cell>
          <cell r="I78">
            <v>1846.1547999999998</v>
          </cell>
          <cell r="J78">
            <v>2355.1965599999999</v>
          </cell>
          <cell r="K78">
            <v>2023.61142</v>
          </cell>
          <cell r="L78">
            <v>2090.5238799999997</v>
          </cell>
          <cell r="M78">
            <v>2212.4717199999996</v>
          </cell>
          <cell r="N78">
            <v>1751.3590799999999</v>
          </cell>
          <cell r="O78">
            <v>1650.2206544999999</v>
          </cell>
          <cell r="P78">
            <v>1955.3094791999999</v>
          </cell>
          <cell r="Q78">
            <v>1987.4040956000001</v>
          </cell>
          <cell r="R78">
            <v>1617.7935503999997</v>
          </cell>
          <cell r="S78">
            <v>1522.9973613399998</v>
          </cell>
          <cell r="T78">
            <v>1413.8537415100002</v>
          </cell>
        </row>
        <row r="81">
          <cell r="E81">
            <v>857.43161999999995</v>
          </cell>
          <cell r="F81">
            <v>811.89995039999997</v>
          </cell>
          <cell r="G81">
            <v>760.08665039999983</v>
          </cell>
          <cell r="H81">
            <v>632.82339119999995</v>
          </cell>
          <cell r="I81">
            <v>716.74291919999996</v>
          </cell>
          <cell r="J81">
            <v>797.65267119999999</v>
          </cell>
          <cell r="K81">
            <v>723.9120504</v>
          </cell>
          <cell r="L81">
            <v>653.006020913062</v>
          </cell>
          <cell r="M81">
            <v>1065.8436217592757</v>
          </cell>
          <cell r="N81">
            <v>1065.8436217592757</v>
          </cell>
          <cell r="O81">
            <v>1143.2604316043034</v>
          </cell>
          <cell r="P81">
            <v>955.17364291439071</v>
          </cell>
          <cell r="Q81">
            <v>1088.8908197721853</v>
          </cell>
          <cell r="R81">
            <v>1196.2351920029412</v>
          </cell>
          <cell r="S81">
            <v>1058.5818969572272</v>
          </cell>
          <cell r="T81">
            <v>1110.2478258399999</v>
          </cell>
        </row>
        <row r="84">
          <cell r="E84">
            <v>25961.239566266511</v>
          </cell>
          <cell r="F84">
            <v>23303.091769225728</v>
          </cell>
          <cell r="G84">
            <v>22523.934412578485</v>
          </cell>
          <cell r="H84">
            <v>22249.681018591418</v>
          </cell>
          <cell r="I84">
            <v>21717.401146542667</v>
          </cell>
          <cell r="J84">
            <v>22756.836895174001</v>
          </cell>
          <cell r="K84">
            <v>21990.496095732</v>
          </cell>
          <cell r="L84">
            <v>21010.498034893244</v>
          </cell>
          <cell r="M84">
            <v>22061.407801259593</v>
          </cell>
          <cell r="N84">
            <v>21675.221746903811</v>
          </cell>
          <cell r="O84">
            <v>24417.824694128725</v>
          </cell>
          <cell r="P84">
            <v>24064.017373442726</v>
          </cell>
          <cell r="Q84">
            <v>22661.201693502066</v>
          </cell>
          <cell r="R84">
            <v>22089.547865590212</v>
          </cell>
          <cell r="S84">
            <v>20749.096596120187</v>
          </cell>
          <cell r="T84">
            <v>19905.478940545006</v>
          </cell>
        </row>
        <row r="88">
          <cell r="E88">
            <v>10610.201109999998</v>
          </cell>
          <cell r="F88">
            <v>9723.7569800000001</v>
          </cell>
          <cell r="G88">
            <v>9972.8600600000009</v>
          </cell>
          <cell r="H88">
            <v>9215.6199400000005</v>
          </cell>
          <cell r="I88">
            <v>9140.64653</v>
          </cell>
          <cell r="J88">
            <v>9238.8402099999985</v>
          </cell>
          <cell r="K88">
            <v>9258.7019700000001</v>
          </cell>
          <cell r="L88">
            <v>8816.9513900000002</v>
          </cell>
          <cell r="M88">
            <v>8507.4161700000004</v>
          </cell>
          <cell r="N88">
            <v>8350.4945899999984</v>
          </cell>
          <cell r="O88">
            <v>9876.1927361999988</v>
          </cell>
          <cell r="P88">
            <v>9226.7795571000006</v>
          </cell>
          <cell r="Q88">
            <v>9340.7719020000004</v>
          </cell>
          <cell r="R88">
            <v>10039.251873800002</v>
          </cell>
          <cell r="S88">
            <v>10479.976710659999</v>
          </cell>
          <cell r="T88">
            <v>10098.7452902</v>
          </cell>
        </row>
        <row r="91">
          <cell r="E91">
            <v>15351.038456266513</v>
          </cell>
          <cell r="F91">
            <v>13579.334789225728</v>
          </cell>
          <cell r="G91">
            <v>12551.074352578484</v>
          </cell>
          <cell r="H91">
            <v>13034.061078591418</v>
          </cell>
          <cell r="I91">
            <v>12576.754616542667</v>
          </cell>
          <cell r="J91">
            <v>13517.996685174003</v>
          </cell>
          <cell r="K91">
            <v>12731.794125732</v>
          </cell>
          <cell r="L91">
            <v>12193.546644893244</v>
          </cell>
          <cell r="M91">
            <v>13553.991631259592</v>
          </cell>
          <cell r="N91">
            <v>13324.727156903813</v>
          </cell>
          <cell r="O91">
            <v>14541.631957928726</v>
          </cell>
          <cell r="P91">
            <v>14837.237816342726</v>
          </cell>
          <cell r="Q91">
            <v>13320.429791502065</v>
          </cell>
          <cell r="R91">
            <v>12050.29599179021</v>
          </cell>
          <cell r="S91">
            <v>10269.119885460188</v>
          </cell>
        </row>
        <row r="94">
          <cell r="E94">
            <v>256.160263128</v>
          </cell>
          <cell r="F94">
            <v>165.70192854599995</v>
          </cell>
          <cell r="G94">
            <v>246.14739164399992</v>
          </cell>
          <cell r="H94">
            <v>246.15183331199998</v>
          </cell>
          <cell r="I94">
            <v>234.91026127799998</v>
          </cell>
          <cell r="J94">
            <v>241.05685388399999</v>
          </cell>
          <cell r="K94">
            <v>241.82217259199999</v>
          </cell>
          <cell r="L94">
            <v>170.15286611399998</v>
          </cell>
          <cell r="M94">
            <v>170.98345802999998</v>
          </cell>
          <cell r="N94">
            <v>192.12222506399999</v>
          </cell>
          <cell r="O94">
            <v>362.33800064615991</v>
          </cell>
          <cell r="P94">
            <v>400.79775965536987</v>
          </cell>
          <cell r="Q94">
            <v>295.12114470346194</v>
          </cell>
          <cell r="R94">
            <v>419.76136189399716</v>
          </cell>
          <cell r="S94">
            <v>473.62604195845392</v>
          </cell>
          <cell r="T94">
            <v>500.44533988572198</v>
          </cell>
        </row>
        <row r="97">
          <cell r="A97" t="str">
            <v>Electricity Consumption UK Gov Factors</v>
          </cell>
          <cell r="E97">
            <v>6817.3376892867173</v>
          </cell>
          <cell r="F97">
            <v>6795.5439129480892</v>
          </cell>
          <cell r="G97">
            <v>7177.4455286018065</v>
          </cell>
          <cell r="H97">
            <v>7426.440592802579</v>
          </cell>
          <cell r="I97">
            <v>6836.3330296583345</v>
          </cell>
          <cell r="J97">
            <v>6795.4796363016003</v>
          </cell>
          <cell r="K97">
            <v>6283.4097562150419</v>
          </cell>
          <cell r="L97">
            <v>6193.369051524418</v>
          </cell>
          <cell r="M97">
            <v>7225.1866958399996</v>
          </cell>
          <cell r="N97">
            <v>7613.9601822689519</v>
          </cell>
          <cell r="O97">
            <v>6834.0079017476801</v>
          </cell>
          <cell r="P97">
            <v>5820.6634372912986</v>
          </cell>
          <cell r="Q97">
            <v>3966.0577628159995</v>
          </cell>
          <cell r="R97">
            <v>3568.3185717306669</v>
          </cell>
          <cell r="S97">
            <v>3052.4477673959996</v>
          </cell>
        </row>
        <row r="100">
          <cell r="E100">
            <v>27125.181682696715</v>
          </cell>
          <cell r="F100">
            <v>24291.401923742087</v>
          </cell>
          <cell r="G100">
            <v>23928.815502203804</v>
          </cell>
          <cell r="H100">
            <v>23683.797476164578</v>
          </cell>
          <cell r="I100">
            <v>22947.938484534334</v>
          </cell>
          <cell r="J100">
            <v>23597.200684875599</v>
          </cell>
          <cell r="K100">
            <v>22830.54580042704</v>
          </cell>
          <cell r="L100">
            <v>21696.600936417664</v>
          </cell>
          <cell r="M100">
            <v>23506.23005709959</v>
          </cell>
          <cell r="N100">
            <v>22745.756570172765</v>
          </cell>
          <cell r="O100">
            <v>24222.076270520847</v>
          </cell>
          <cell r="P100">
            <v>22886.651431961127</v>
          </cell>
          <cell r="Q100">
            <v>21307.552095744064</v>
          </cell>
          <cell r="R100">
            <v>21122.515471747367</v>
          </cell>
          <cell r="S100">
            <v>20421.042057112489</v>
          </cell>
        </row>
      </sheetData>
      <sheetData sheetId="2">
        <row r="409">
          <cell r="H409">
            <v>12288673.56478259</v>
          </cell>
        </row>
      </sheetData>
      <sheetData sheetId="3">
        <row r="12">
          <cell r="G12">
            <v>858758</v>
          </cell>
        </row>
      </sheetData>
      <sheetData sheetId="4">
        <row r="57">
          <cell r="I57">
            <v>1533580</v>
          </cell>
        </row>
      </sheetData>
      <sheetData sheetId="5">
        <row r="9">
          <cell r="I9">
            <v>0</v>
          </cell>
        </row>
      </sheetData>
      <sheetData sheetId="6">
        <row r="19">
          <cell r="I19">
            <v>1625289</v>
          </cell>
        </row>
      </sheetData>
      <sheetData sheetId="7">
        <row r="37">
          <cell r="F37">
            <v>1306127.1916</v>
          </cell>
        </row>
      </sheetData>
      <sheetData sheetId="8">
        <row r="21">
          <cell r="B21">
            <v>1604460.8348999999</v>
          </cell>
        </row>
      </sheetData>
      <sheetData sheetId="9">
        <row r="12">
          <cell r="B12">
            <v>2151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Metered"/>
      <sheetName val="Metered"/>
      <sheetName val="Sheet2"/>
    </sheetNames>
    <sheetDataSet>
      <sheetData sheetId="0"/>
      <sheetData sheetId="1"/>
      <sheetData sheetId="2">
        <row r="2">
          <cell r="B2">
            <v>1712830922517</v>
          </cell>
          <cell r="C2" t="str">
            <v>St Magnus Cathedral, Broad Street, Kirkwall, KW15 1DH</v>
          </cell>
        </row>
        <row r="3">
          <cell r="B3">
            <v>1712839982203</v>
          </cell>
          <cell r="C3" t="str">
            <v>Highways Depot, Hatston, Kirkwall, KW15 1RE</v>
          </cell>
        </row>
        <row r="4">
          <cell r="B4">
            <v>1700051493572</v>
          </cell>
          <cell r="C4" t="str">
            <v>Paterson Building One - Stop - Shop, School Place, Kirkwall, KW15 1NY</v>
          </cell>
        </row>
        <row r="5">
          <cell r="B5">
            <v>1700052694560</v>
          </cell>
          <cell r="C5" t="str">
            <v>Kirkwall Grammar School, Willowburn Road, Kirkwall, KW15 1QN</v>
          </cell>
        </row>
        <row r="6">
          <cell r="B6">
            <v>1700051773983</v>
          </cell>
          <cell r="C6" t="str">
            <v>Factory Unit (G24), Garson Park Garson, Stromness, KW16 3BL</v>
          </cell>
        </row>
        <row r="7">
          <cell r="B7">
            <v>1700052983540</v>
          </cell>
          <cell r="C7" t="str">
            <v>Evie Primary School, Evie, Orkney, KW17 2PE</v>
          </cell>
        </row>
        <row r="8">
          <cell r="B8">
            <v>1700052021012</v>
          </cell>
          <cell r="C8" t="str">
            <v>Kirkwall Travel Centre, Junction Road, Kirkwall, KW15 1AX</v>
          </cell>
        </row>
        <row r="9">
          <cell r="B9">
            <v>1712855852505</v>
          </cell>
          <cell r="C9" t="str">
            <v>Birsay Outdoor Centre, Birsay School, Orkney, KW17 2LY</v>
          </cell>
        </row>
        <row r="10">
          <cell r="B10">
            <v>1712866164105</v>
          </cell>
          <cell r="C10" t="str">
            <v>Stronsay Junior High School, &amp; Swimming Pool, Orkney, KW17 2AE</v>
          </cell>
        </row>
        <row r="11">
          <cell r="B11">
            <v>1700052698900</v>
          </cell>
          <cell r="C11" t="str">
            <v>Hatston Pier, Hatston Ind Estate, Kirkwall, Orkney, KW15 1TQ</v>
          </cell>
        </row>
        <row r="12">
          <cell r="B12">
            <v>1700052747725</v>
          </cell>
          <cell r="C12" t="str">
            <v>Pier Supply, Coplands Dock, Coplands Drive, Stromness, Orkney, KW16 3BW</v>
          </cell>
        </row>
        <row r="13">
          <cell r="B13">
            <v>1712858492054</v>
          </cell>
          <cell r="C13" t="str">
            <v>Chinglebraes Refuse Disposal, Chinglebrae, Kirkwall, KW15 1SE</v>
          </cell>
        </row>
        <row r="14">
          <cell r="B14">
            <v>1712841520708</v>
          </cell>
          <cell r="C14" t="str">
            <v>Aurrida House, Papdale Loan, Kirkwall, KW15 1NA</v>
          </cell>
        </row>
        <row r="15">
          <cell r="B15">
            <v>1712837338700</v>
          </cell>
          <cell r="C15" t="str">
            <v>Glaitness Primary School, Pickaquoy Road, Kirkwall, KW15 1RP</v>
          </cell>
        </row>
        <row r="16">
          <cell r="B16">
            <v>1700051372414</v>
          </cell>
          <cell r="C16" t="str">
            <v>Terminal Building &amp; Links, Hatston Ferry Terminal, Kirkwall, KW15 1RE</v>
          </cell>
        </row>
        <row r="17">
          <cell r="B17">
            <v>1712849690202</v>
          </cell>
          <cell r="C17" t="str">
            <v>Stromness Academy, Cairston Road, Stromness, KW16 3JS</v>
          </cell>
        </row>
        <row r="18">
          <cell r="B18">
            <v>1712839985700</v>
          </cell>
          <cell r="C18" t="str">
            <v>Abattoir (H21), Grainshore Road, Kirkwall, KW15 1FL</v>
          </cell>
        </row>
        <row r="19">
          <cell r="B19">
            <v>1712858414330</v>
          </cell>
          <cell r="C19" t="str">
            <v>Harbour Authority, Scapa, Kirkwall, KW15 1SD</v>
          </cell>
        </row>
        <row r="20">
          <cell r="B20">
            <v>1712839079018</v>
          </cell>
          <cell r="C20" t="str">
            <v>Main Pier Supply, Harbour Street, Kirkwall, KW15 1LE</v>
          </cell>
        </row>
        <row r="21">
          <cell r="B21">
            <v>1712841843021</v>
          </cell>
          <cell r="C21" t="str">
            <v>Orkney College, East Road, Kirkwall, KW15 1LX</v>
          </cell>
        </row>
        <row r="22">
          <cell r="B22">
            <v>1712875103400</v>
          </cell>
          <cell r="C22" t="str">
            <v>North Walls School, Stromness, Orkney, KW16 3NX</v>
          </cell>
        </row>
        <row r="23">
          <cell r="B23">
            <v>1700052694570</v>
          </cell>
          <cell r="C23" t="str">
            <v>Papdale Halls Of Residence, Kirkwall Grammar School, Kirkwall, Orkney, KW15 1QN</v>
          </cell>
        </row>
        <row r="24">
          <cell r="B24">
            <v>1712849862208</v>
          </cell>
          <cell r="C24" t="str">
            <v>Pickaquoy Centre, Muddisdale, Kirkwall, KW15 1RS</v>
          </cell>
        </row>
        <row r="25">
          <cell r="B25">
            <v>1700052546997</v>
          </cell>
          <cell r="C25" t="str">
            <v>Commercial Hotel Business Centre, Church Road, Stromness, KW16 3AP</v>
          </cell>
        </row>
        <row r="26">
          <cell r="B26">
            <v>1700052478789</v>
          </cell>
          <cell r="C26" t="str">
            <v>Marine Services, Lyness Harbour, Orkney, KW16 3NT</v>
          </cell>
        </row>
        <row r="27">
          <cell r="B27">
            <v>1712876000079</v>
          </cell>
          <cell r="C27" t="str">
            <v>Sutherlands Pier, Orkney, KW16 3NP</v>
          </cell>
        </row>
        <row r="28">
          <cell r="B28">
            <v>1722836073010</v>
          </cell>
          <cell r="C28" t="str">
            <v>St Rognvalds House, Old Scapa Road, Kirkwall, KW15 1BB</v>
          </cell>
        </row>
        <row r="29">
          <cell r="B29">
            <v>1712830611000</v>
          </cell>
          <cell r="C29" t="str">
            <v>Orkney Islands Council, School Place, Kirkwall, KW15 1NY</v>
          </cell>
        </row>
        <row r="30">
          <cell r="B30">
            <v>1712850223255</v>
          </cell>
          <cell r="C30" t="str">
            <v>Cursiter Quarry, Firth Grimbister, Kirkwall, KW15 1TT</v>
          </cell>
        </row>
        <row r="31">
          <cell r="B31">
            <v>1700051369290</v>
          </cell>
          <cell r="C31" t="str">
            <v>North Pier Control Tower, Stromness, Orkney, KW16 3AJ</v>
          </cell>
        </row>
        <row r="32">
          <cell r="B32">
            <v>1712849451502</v>
          </cell>
          <cell r="C32" t="str">
            <v>Swimming Pool, Hillside Road, Stromness, KW16 3AH</v>
          </cell>
        </row>
        <row r="33">
          <cell r="B33">
            <v>1712837933204</v>
          </cell>
          <cell r="C33" t="str">
            <v>Orkney Museum, 35 Broad Street, Kirkwall, KW15 1DH</v>
          </cell>
        </row>
        <row r="34">
          <cell r="B34">
            <v>1700051631852</v>
          </cell>
          <cell r="C34" t="str">
            <v>West Mainland Residential Home, Smiddybrea House Care Home, Dounby, KW17 2HH</v>
          </cell>
        </row>
        <row r="35">
          <cell r="B35">
            <v>1700052541465</v>
          </cell>
          <cell r="C35" t="str">
            <v>Stomness Primary School, Ferry Road, Stromness, KW16 3JS</v>
          </cell>
        </row>
        <row r="36">
          <cell r="B36">
            <v>1700052709065</v>
          </cell>
          <cell r="C36" t="str">
            <v>Ferry Road, Stromness, Orkney, KW16 3AE</v>
          </cell>
        </row>
        <row r="37">
          <cell r="B37">
            <v>1712839982602</v>
          </cell>
          <cell r="C37" t="str">
            <v>Dlo Depot (H35), Garrison Road, Kirkwall, KW15 1RE</v>
          </cell>
        </row>
        <row r="38">
          <cell r="B38">
            <v>1712858416601</v>
          </cell>
          <cell r="C38" t="str">
            <v>Ship Shore Supply, St Ola, Kirkwall, KW15 1SD</v>
          </cell>
        </row>
        <row r="39">
          <cell r="B39">
            <v>1712878250117</v>
          </cell>
          <cell r="C39" t="str">
            <v>Pierowall Junior High School, Swimming Pool, Orkney, KW17 2DH</v>
          </cell>
        </row>
        <row r="40">
          <cell r="B40">
            <v>1712836073013</v>
          </cell>
          <cell r="C40" t="str">
            <v>St Rognvalds House, Old Scapa Road, Kirkwall, KW15 1BB</v>
          </cell>
        </row>
        <row r="41">
          <cell r="B41">
            <v>1700051700043</v>
          </cell>
          <cell r="C41" t="str">
            <v>Kalisgarth Care Home, Howanbreck, Orkney, KW17 2DG</v>
          </cell>
        </row>
        <row r="42">
          <cell r="B42">
            <v>1700051442833</v>
          </cell>
          <cell r="C42" t="str">
            <v>Orkney Library, 44 Junction Road, Kirkwall, KW15 1NY</v>
          </cell>
        </row>
        <row r="43">
          <cell r="B43">
            <v>1700052861210</v>
          </cell>
          <cell r="C43" t="str">
            <v>77 John Street, Stromness, Orkney, KW16 3AD</v>
          </cell>
        </row>
        <row r="44">
          <cell r="B44">
            <v>1712843701268</v>
          </cell>
          <cell r="C44" t="str">
            <v>South Pier Lighting &amp; Power, South Pier, Ferry Road, Stromness, Orkney, KW16 3AE</v>
          </cell>
        </row>
        <row r="45">
          <cell r="B45">
            <v>1712837971501</v>
          </cell>
          <cell r="C45" t="str">
            <v>Garden Shed / Greenhouse, Tankerness Lane, Kirkwall, Orkney, KW15 1AQ</v>
          </cell>
        </row>
        <row r="46">
          <cell r="B46">
            <v>1712841482568</v>
          </cell>
          <cell r="C46" t="str">
            <v>Papdale Halls Of Residence, Berstane Road, Kirkwall, Orkney, KW15 1NA</v>
          </cell>
        </row>
        <row r="47">
          <cell r="B47">
            <v>1712864681500</v>
          </cell>
          <cell r="C47" t="str">
            <v>Rousay Primary School, Sourin, Rousay, Orkney, KW17 2PR</v>
          </cell>
        </row>
        <row r="48">
          <cell r="B48">
            <v>1700051402539</v>
          </cell>
          <cell r="C48" t="str">
            <v>Hatston Pier Lights, Kirkwall, KW15 1RQ</v>
          </cell>
        </row>
        <row r="49">
          <cell r="B49">
            <v>1712849671200</v>
          </cell>
          <cell r="C49" t="str">
            <v>Stromness Squash Club Changing Rms, Cairnston Road, Stromness, KW16 3JS</v>
          </cell>
        </row>
        <row r="50">
          <cell r="B50">
            <v>1700052873953</v>
          </cell>
          <cell r="C50" t="str">
            <v>Elec Charging, Dounby Primary School Car Park, Dounby Primary School, Dounby, Orkney, KW17 2HT</v>
          </cell>
        </row>
        <row r="51">
          <cell r="B51">
            <v>1722859008505</v>
          </cell>
          <cell r="C51" t="str">
            <v>Orphir Primary School, Swanbister, Orkney, KW17 2RD</v>
          </cell>
        </row>
        <row r="52">
          <cell r="B52">
            <v>1700052847049</v>
          </cell>
          <cell r="C52" t="str">
            <v>Pickaquoy Charging Point, Muddisdale Road, Kirkwall, Orkney, KW15 1LR</v>
          </cell>
        </row>
        <row r="53">
          <cell r="B53">
            <v>1712857311252</v>
          </cell>
          <cell r="C53" t="str">
            <v>St Andrews Primary School Orkney, St Andrews, Orkney, KW17 2QU</v>
          </cell>
        </row>
        <row r="54">
          <cell r="B54">
            <v>1722837892005</v>
          </cell>
          <cell r="C54" t="str">
            <v>Kirkwall Town Hall, Broad Street, Kirkwall, KW15 1RE</v>
          </cell>
        </row>
        <row r="55">
          <cell r="B55">
            <v>1712839985603</v>
          </cell>
          <cell r="C55" t="str">
            <v>Former Orkney Seafresh Site, Crowness Crescent, Hatston Industrial Estate, Kirkwall, Orkney, KW15 1RE</v>
          </cell>
        </row>
        <row r="56">
          <cell r="B56">
            <v>1712840931012</v>
          </cell>
          <cell r="C56" t="str">
            <v>Papdale School, Willowburn Road, Kirkwall, KW15 1PJ</v>
          </cell>
        </row>
        <row r="57">
          <cell r="B57">
            <v>1712862513751</v>
          </cell>
          <cell r="C57" t="str">
            <v>Hope Primary School, School Road, Orkney, KW17 2TH</v>
          </cell>
        </row>
        <row r="58">
          <cell r="B58">
            <v>1700052847020</v>
          </cell>
          <cell r="C58" t="str">
            <v>Ferry Road Charging Point, Ferry Road, Stromness, Orkney, KW16 3AD</v>
          </cell>
        </row>
        <row r="59">
          <cell r="B59">
            <v>1700052873944</v>
          </cell>
          <cell r="C59" t="str">
            <v>Car Charging Unit, Ferry Road West Car Park, Ferry Road West, Stromness, Orkney, KW16 3AD</v>
          </cell>
        </row>
        <row r="60">
          <cell r="B60">
            <v>1712844267009</v>
          </cell>
          <cell r="C60" t="str">
            <v>Stromness Community Centre, Church Road, Stromness, KW16 3AP</v>
          </cell>
        </row>
        <row r="61">
          <cell r="B61">
            <v>1700052873935</v>
          </cell>
          <cell r="C61" t="str">
            <v>Elec Charging, Church Road Car Park, Church Road, St Margarets Hope, Orkney, KW17 2SR</v>
          </cell>
        </row>
        <row r="62">
          <cell r="B62">
            <v>1700051498180</v>
          </cell>
          <cell r="C62" t="str">
            <v>Marina Breakwater, Kirkwall Harbour, Kirkwall, Orkney, KW15 1LE</v>
          </cell>
        </row>
        <row r="63">
          <cell r="B63">
            <v>1700052847030</v>
          </cell>
          <cell r="C63" t="str">
            <v>Old Academy Charging Point, Back Road, Stromness, Orkney, KW16 3ES</v>
          </cell>
        </row>
        <row r="64">
          <cell r="B64">
            <v>1700052853130</v>
          </cell>
          <cell r="C64" t="str">
            <v>Kirkwall Skatepark, Pickaquoy Road, Kirkwall, Orkney, KW15 1RP</v>
          </cell>
        </row>
        <row r="65">
          <cell r="B65">
            <v>1712854000286</v>
          </cell>
          <cell r="C65" t="str">
            <v>Evie Primary School, Orkney, KW17 2PE</v>
          </cell>
        </row>
        <row r="66">
          <cell r="B66">
            <v>1712866003505</v>
          </cell>
          <cell r="C66" t="str">
            <v>Public Socket, West Pier, Orkney, KW17 2AR</v>
          </cell>
        </row>
        <row r="67">
          <cell r="B67">
            <v>1700052847011</v>
          </cell>
          <cell r="C67" t="str">
            <v>East Kirk Charging Point, Thoms Street, Kirkwall, Orkney, KW15 1GA</v>
          </cell>
        </row>
        <row r="68">
          <cell r="B68">
            <v>1700051813252</v>
          </cell>
          <cell r="C68" t="str">
            <v>New Primary School, Burray, Orkney, KW17 2SS</v>
          </cell>
        </row>
        <row r="69">
          <cell r="B69">
            <v>1712851886004</v>
          </cell>
          <cell r="C69" t="str">
            <v>West Mainland Day Centre, Clouston, Stromness, KW16 3LB</v>
          </cell>
        </row>
        <row r="70">
          <cell r="B70">
            <v>1712875101705</v>
          </cell>
          <cell r="C70" t="str">
            <v>Lyness Pump Room, Scapa Flow Visitors Centre, Orkney, KW16 3NT</v>
          </cell>
        </row>
        <row r="71">
          <cell r="B71">
            <v>1712839986500</v>
          </cell>
          <cell r="C71" t="str">
            <v>Cull Cow Slaughterhouse, Hatston, Kirkwall, Orkney, KW15 1RG</v>
          </cell>
        </row>
        <row r="72">
          <cell r="B72">
            <v>1700052873002</v>
          </cell>
          <cell r="C72" t="str">
            <v>LAY DOWN AREA LIGHTING, HATSTON ENTERPRISE, HATSTON PIER ROAD, KIRKWALL, ORKNEY, KW15 1ZL</v>
          </cell>
        </row>
        <row r="73">
          <cell r="B73">
            <v>1722878250113</v>
          </cell>
          <cell r="C73" t="str">
            <v>Pierowall Junior High School, Swimming Pool, Orkney, KW17 2DH</v>
          </cell>
        </row>
        <row r="74">
          <cell r="B74">
            <v>1700051480643</v>
          </cell>
          <cell r="C74" t="str">
            <v>St Colms Centre, Pickaquoy Road, Kirkwall, KW15 1BW</v>
          </cell>
        </row>
        <row r="75">
          <cell r="B75">
            <v>1722854000282</v>
          </cell>
          <cell r="C75" t="str">
            <v>Evie Primary School, Orkney, KW17 2PE</v>
          </cell>
        </row>
        <row r="76">
          <cell r="B76">
            <v>1712861243152</v>
          </cell>
          <cell r="C76" t="str">
            <v>Public Toilet, Burwick, Orkney, KW17 2RW</v>
          </cell>
        </row>
        <row r="77">
          <cell r="B77">
            <v>1712837892009</v>
          </cell>
          <cell r="C77" t="str">
            <v>Kirkwall Town Hall, Broad Street, Kirkwall, KW15 1DH</v>
          </cell>
        </row>
        <row r="78">
          <cell r="B78">
            <v>1712839543236</v>
          </cell>
          <cell r="C78" t="str">
            <v>Joint Ot Store, Scotts Road, Kirkwall, KW15 1GR</v>
          </cell>
        </row>
        <row r="79">
          <cell r="B79">
            <v>1712866008559</v>
          </cell>
          <cell r="C79" t="str">
            <v>Whitehall Pier, Public Toilet, Stronsay, Orkney, KW17 2AS</v>
          </cell>
        </row>
        <row r="80">
          <cell r="B80">
            <v>1712849262005</v>
          </cell>
          <cell r="C80" t="str">
            <v>St Peters House, Back Road, Stromness, KW16 3DX</v>
          </cell>
        </row>
        <row r="81">
          <cell r="B81">
            <v>1712847350529</v>
          </cell>
          <cell r="C81" t="str">
            <v>Ness Caravan Site, Also Toilets Washroom, Stromness, Orkney, KW16 3DW</v>
          </cell>
        </row>
        <row r="82">
          <cell r="B82">
            <v>1712859008509</v>
          </cell>
          <cell r="C82" t="str">
            <v>Orphir Primary School, Swanbister, Orkney, KW17 2RD</v>
          </cell>
        </row>
        <row r="83">
          <cell r="B83">
            <v>1712875101653</v>
          </cell>
          <cell r="C83" t="str">
            <v>Caf, Scapa Flow Visitors Centre, Orkney, KW16 3NT</v>
          </cell>
        </row>
        <row r="84">
          <cell r="B84">
            <v>1712843943001</v>
          </cell>
          <cell r="C84" t="str">
            <v>Nautical Academy, Sea School, Stromness, KW16 3AA</v>
          </cell>
        </row>
        <row r="85">
          <cell r="B85">
            <v>1712849862607</v>
          </cell>
          <cell r="C85" t="str">
            <v>Campsite Also Toilets Washroom, Muddisdale Loan, Kirkwall, KW15 1RS</v>
          </cell>
        </row>
        <row r="86">
          <cell r="B86">
            <v>1712880000902</v>
          </cell>
          <cell r="C86" t="str">
            <v>Egilsay Primary School, Orkney, KW17 2QD</v>
          </cell>
        </row>
        <row r="87">
          <cell r="B87">
            <v>1712840931402</v>
          </cell>
          <cell r="C87" t="str">
            <v>Kirkwall Grammar School Drama Unit, Kirkwall, KW15 1JX</v>
          </cell>
        </row>
        <row r="88">
          <cell r="B88">
            <v>1700051355970</v>
          </cell>
          <cell r="C88" t="str">
            <v>Unit 1 Great Western Road, Kirkwall, KW15 1AN</v>
          </cell>
        </row>
        <row r="89">
          <cell r="B89">
            <v>1712840931519</v>
          </cell>
          <cell r="C89" t="str">
            <v>Papdale Infants School &amp; Kitchen, Willowburn Road, Kirkwall, KW15 1PJ</v>
          </cell>
        </row>
        <row r="90">
          <cell r="B90">
            <v>1712848861611</v>
          </cell>
          <cell r="C90" t="str">
            <v>Old Academy - Main Building, Downies Lane, Stromness, KW16 3EP</v>
          </cell>
        </row>
        <row r="91">
          <cell r="B91">
            <v>1712852238012</v>
          </cell>
          <cell r="C91" t="str">
            <v>Dounby Primary School, Dounby, Orkney, KW17 2JE</v>
          </cell>
        </row>
        <row r="92">
          <cell r="B92">
            <v>1700051209718</v>
          </cell>
          <cell r="C92" t="str">
            <v>Firth Primary School, Finstown, Orkney, KW17 2ES</v>
          </cell>
        </row>
        <row r="93">
          <cell r="B93">
            <v>1700052578118</v>
          </cell>
          <cell r="C93" t="str">
            <v>Ness Battery, Stromness, Orkney, KW15 1NY</v>
          </cell>
        </row>
        <row r="94">
          <cell r="B94">
            <v>1712867622000</v>
          </cell>
          <cell r="C94" t="str">
            <v>Sanday Junior High School, &amp; Swimming Pool, Orkney, KW17 2BN</v>
          </cell>
        </row>
        <row r="95">
          <cell r="B95">
            <v>1700052536720</v>
          </cell>
          <cell r="C95" t="str">
            <v>St Margarets Hope, South Ronaldsay, Orkney, KW17 2QY</v>
          </cell>
        </row>
        <row r="96">
          <cell r="B96">
            <v>1700051951370</v>
          </cell>
          <cell r="C96" t="str">
            <v>3 Phase Pier Supply, Longhope, Stromness, Orkney, KW16 3PG</v>
          </cell>
        </row>
        <row r="97">
          <cell r="B97">
            <v>1712851886750</v>
          </cell>
          <cell r="C97" t="str">
            <v>Stenness Primary School, Clouston, Stromness, KW16 3BA</v>
          </cell>
        </row>
        <row r="98">
          <cell r="B98">
            <v>1722851886757</v>
          </cell>
          <cell r="C98" t="str">
            <v>Stenness Primary School, Clouston, Stromness, KW16 3BA</v>
          </cell>
        </row>
        <row r="99">
          <cell r="B99">
            <v>1712863021501</v>
          </cell>
          <cell r="C99" t="str">
            <v>Shapinsay Primary School, Shapinsay, Orkney, KW17 2DY</v>
          </cell>
        </row>
        <row r="100">
          <cell r="B100">
            <v>1722863021508</v>
          </cell>
          <cell r="C100" t="str">
            <v>Shapinsay Primary School, Shapinsay, Orkney, KW17 2DY</v>
          </cell>
        </row>
        <row r="101">
          <cell r="B101">
            <v>1700051783314</v>
          </cell>
          <cell r="C101" t="str">
            <v>Waulkmill Road, Public Toilet, Orkney, KW17 2RA</v>
          </cell>
        </row>
        <row r="102">
          <cell r="B102">
            <v>1712876005208</v>
          </cell>
          <cell r="C102" t="str">
            <v>180 - 13 Burnside, Flotta, Orkney, KW16 3NP</v>
          </cell>
        </row>
        <row r="103">
          <cell r="B103">
            <v>1700051560476</v>
          </cell>
          <cell r="C103" t="str">
            <v>Mull Head Interpritation Centre, Deerness, Orkney, KW17 2QJ</v>
          </cell>
        </row>
        <row r="104">
          <cell r="B104">
            <v>1700051241172</v>
          </cell>
          <cell r="C104" t="str">
            <v>Longhope Pier, Public Toilets &amp; Waiting Room, Longhope, Stromness, Orkney, KW16 3PG</v>
          </cell>
        </row>
        <row r="105">
          <cell r="B105">
            <v>1712849822108</v>
          </cell>
          <cell r="C105" t="str">
            <v>St Colm Short Breaks, Kirkwall, KW15 1RP</v>
          </cell>
        </row>
        <row r="106">
          <cell r="B106">
            <v>1712853698514</v>
          </cell>
          <cell r="C106" t="str">
            <v>Tingwall Waiting Room, Rendall, Orkney, KW17 2HB</v>
          </cell>
        </row>
        <row r="107">
          <cell r="B107">
            <v>1712878000104</v>
          </cell>
          <cell r="C107" t="str">
            <v>Eday Airfield &amp; Building, Eday, Orkney, KW17 2AA</v>
          </cell>
        </row>
        <row r="108">
          <cell r="B108">
            <v>1712861000402</v>
          </cell>
          <cell r="C108" t="str">
            <v>Radar Station, South Parish, Sandyhill, St Margarets Hope, Orkney, KW17 2RG</v>
          </cell>
        </row>
        <row r="109">
          <cell r="B109">
            <v>1700052584575</v>
          </cell>
          <cell r="C109" t="str">
            <v>Shapinsay Ferry Terminal, Shapinsay, Orkney, KW16 3DY</v>
          </cell>
        </row>
        <row r="110">
          <cell r="B110">
            <v>1712837353504</v>
          </cell>
          <cell r="C110" t="str">
            <v>Glaitness Centre, 33 Queen Sonja Kloss, Kirkwall, KW15 1FJ</v>
          </cell>
        </row>
        <row r="111">
          <cell r="B111">
            <v>1712876000023</v>
          </cell>
          <cell r="C111" t="str">
            <v>Gibralter Pier, Ferry Terminal, Flotta, Orkney, KW16 3AA</v>
          </cell>
        </row>
        <row r="112">
          <cell r="B112">
            <v>1712876005305</v>
          </cell>
          <cell r="C112" t="str">
            <v>181 - 14 Burnside, Flotta, Orkney, KW16 3NP</v>
          </cell>
        </row>
        <row r="113">
          <cell r="B113">
            <v>1700051279370</v>
          </cell>
          <cell r="C113" t="str">
            <v>New Depot, Pierowall Village, Westray, Orkney, KW17 2DH</v>
          </cell>
        </row>
        <row r="114">
          <cell r="B114">
            <v>1722841482564</v>
          </cell>
          <cell r="C114" t="str">
            <v>Papdale Halls Of Residence, Berstane Road, Kirkwall, Orkney, KW15 1NA</v>
          </cell>
        </row>
        <row r="115">
          <cell r="B115">
            <v>1712860141859</v>
          </cell>
          <cell r="C115" t="str">
            <v>Burray Pier, Lighting, Burray, Orkney, KW17 2SS</v>
          </cell>
        </row>
        <row r="116">
          <cell r="B116">
            <v>1700052055155</v>
          </cell>
          <cell r="C116" t="str">
            <v>Radar Cabin Above, Saverock Farm, Wideford Hill, St Ola, Orkney, KW15 1TR</v>
          </cell>
        </row>
        <row r="117">
          <cell r="B117">
            <v>1712837353601</v>
          </cell>
          <cell r="C117" t="str">
            <v>34 Queen Sonja Close, Kirkwall, KW15 1FJ</v>
          </cell>
        </row>
        <row r="118">
          <cell r="B118">
            <v>1700051480652</v>
          </cell>
          <cell r="C118" t="str">
            <v>St Colms Centre, Pickaquoy Road, Kirkwall, KW15 1BW</v>
          </cell>
        </row>
        <row r="119">
          <cell r="B119">
            <v>1712839072500</v>
          </cell>
          <cell r="C119" t="str">
            <v>Offices, Harbour Street, Kirkwall, Orkney, KW15 1LE</v>
          </cell>
        </row>
        <row r="120">
          <cell r="B120">
            <v>1700051316837</v>
          </cell>
          <cell r="C120" t="str">
            <v>Office No 4 Kiln Corner, Kiln Corner, Kirkwall, KW15 1JY</v>
          </cell>
        </row>
        <row r="121">
          <cell r="B121">
            <v>1700051928273</v>
          </cell>
          <cell r="C121" t="str">
            <v>Mast Compound, Wideford Hill, St Ola, Orkney, KW15 1TR</v>
          </cell>
        </row>
        <row r="122">
          <cell r="B122">
            <v>1712831123005</v>
          </cell>
          <cell r="C122" t="str">
            <v>Hockey Pavillion, Bignold Park, Kirkwall, Orkney, KW15 1PT</v>
          </cell>
        </row>
        <row r="123">
          <cell r="B123">
            <v>1700052471143</v>
          </cell>
          <cell r="C123" t="str">
            <v>Hatston Pier Pump Station, Hatston Pier, Hatston Ind Estate, Kirkwall, Orkney, KW15 1TQ</v>
          </cell>
        </row>
        <row r="124">
          <cell r="B124">
            <v>1712833265500</v>
          </cell>
          <cell r="C124" t="str">
            <v>Offices 1 St Rognvald Street, Kirkwall, KW15 1PR</v>
          </cell>
        </row>
        <row r="125">
          <cell r="B125">
            <v>1700052095974</v>
          </cell>
          <cell r="C125" t="str">
            <v>H8 UNIT 1, SCOTTS ROAD, HATSTON INDUSTRAIL ESTATE, KIRKWALL, ORKNEY, KW15 1GR</v>
          </cell>
        </row>
        <row r="126">
          <cell r="B126">
            <v>1700052645980</v>
          </cell>
          <cell r="C126" t="str">
            <v>Klargester Biotec, 3, (Dwx206a01), Byresfield, Westray, Orkney, KW17 1XX</v>
          </cell>
        </row>
        <row r="127">
          <cell r="B127">
            <v>1712846250753</v>
          </cell>
          <cell r="C127" t="str">
            <v>9 Raes Close, Common Room, Stromness, KW16 3ED</v>
          </cell>
        </row>
        <row r="128">
          <cell r="B128">
            <v>1712853291008</v>
          </cell>
          <cell r="C128" t="str">
            <v>Scarva Training, Firth, Orkney, KW17 2ES</v>
          </cell>
        </row>
        <row r="129">
          <cell r="B129">
            <v>1712856136607</v>
          </cell>
          <cell r="C129" t="str">
            <v>Public Toilet, Birsay Place, Orkney, KW17 2LX</v>
          </cell>
        </row>
        <row r="130">
          <cell r="B130">
            <v>1712864363005</v>
          </cell>
          <cell r="C130" t="str">
            <v>Trumland Pier, Rousay, Orkney, KW17 2PU</v>
          </cell>
        </row>
        <row r="131">
          <cell r="B131">
            <v>1712838160801</v>
          </cell>
          <cell r="C131" t="str">
            <v>Community Room, The Strynd, Kirkwall, Orkney, KW15 1HG</v>
          </cell>
        </row>
        <row r="132">
          <cell r="B132">
            <v>1700051904900</v>
          </cell>
          <cell r="C132" t="str">
            <v>Mast Compound, Marraquoy, Stromness, Orkney, KW16 3JU</v>
          </cell>
        </row>
        <row r="133">
          <cell r="B133">
            <v>1712877000502</v>
          </cell>
          <cell r="C133" t="str">
            <v>Graemsay Pier, Public Toilets &amp; Waiting Room, Graemsay, Orkney, KW16 3BY</v>
          </cell>
        </row>
        <row r="134">
          <cell r="B134">
            <v>1722857311259</v>
          </cell>
          <cell r="C134" t="str">
            <v>St Andrews Primary School Orkney, St Andrews, Orkney, KW17 2QU</v>
          </cell>
        </row>
        <row r="135">
          <cell r="B135">
            <v>1712839077001</v>
          </cell>
          <cell r="C135" t="str">
            <v>Harbour St Grain Silo Pier, Harbour Street, Kirkwall, Orkney, KW15 1LE</v>
          </cell>
        </row>
        <row r="136">
          <cell r="B136">
            <v>1712858414232</v>
          </cell>
          <cell r="C136" t="str">
            <v>Scapa Beach, Public Toilet, Kirkwall, KW15 1SD</v>
          </cell>
        </row>
        <row r="137">
          <cell r="B137">
            <v>1712835340070</v>
          </cell>
          <cell r="C137" t="str">
            <v>Surface Water Pump, Scapa Crescent, Kirkwall, Orkney, KW15 1RL</v>
          </cell>
        </row>
        <row r="138">
          <cell r="B138">
            <v>1712856845207</v>
          </cell>
          <cell r="C138" t="str">
            <v>Bossack Quarry, Landfill Site, Orkney, KW17 2QR</v>
          </cell>
        </row>
        <row r="139">
          <cell r="B139">
            <v>1712878350034</v>
          </cell>
          <cell r="C139" t="str">
            <v>Pierowall, Public Toilet, Orkney, KW17 2BZ</v>
          </cell>
        </row>
        <row r="140">
          <cell r="B140">
            <v>1712844492258</v>
          </cell>
          <cell r="C140" t="str">
            <v>Pumping Station, 100 Victoria Street, Stromness, Orkney, KW16 3BU</v>
          </cell>
        </row>
        <row r="141">
          <cell r="B141">
            <v>1712854127007</v>
          </cell>
          <cell r="C141" t="str">
            <v>Water Pump, Bogie Houses, Evie, Orkney, KW17 2PL</v>
          </cell>
        </row>
        <row r="142">
          <cell r="B142">
            <v>1712878004605</v>
          </cell>
          <cell r="C142" t="str">
            <v>Eday Primary School, South End, Eday, Orkney, KW17 2AA</v>
          </cell>
        </row>
        <row r="143">
          <cell r="B143">
            <v>1712879000754</v>
          </cell>
          <cell r="C143" t="str">
            <v>Papa Westray Airfield, Papa Westray, Orkney, KW17 2BU</v>
          </cell>
        </row>
        <row r="144">
          <cell r="B144">
            <v>1712880000104</v>
          </cell>
          <cell r="C144" t="str">
            <v>Egilsay Pier, Public Toilet, Egilsay, Orkney, KW17 2DD</v>
          </cell>
        </row>
        <row r="145">
          <cell r="B145">
            <v>1700051308394</v>
          </cell>
          <cell r="C145" t="str">
            <v>Public Toilet, Papa Westray, Orkney, KW17 2BU</v>
          </cell>
        </row>
        <row r="146">
          <cell r="B146">
            <v>1712837570502</v>
          </cell>
          <cell r="C146" t="str">
            <v>Store, West Tankerness Lane, Kirkwall, Orkney, KW15 1AL</v>
          </cell>
        </row>
        <row r="147">
          <cell r="B147">
            <v>1712840973003</v>
          </cell>
          <cell r="C147" t="str">
            <v>Mill Street, Kirkwall, Orkney, KW15 1NL</v>
          </cell>
        </row>
        <row r="148">
          <cell r="B148">
            <v>1712849822056</v>
          </cell>
          <cell r="C148" t="str">
            <v>St Colms Centre, Pickaquoy Road, Kirkwall, KW15 1BW</v>
          </cell>
        </row>
        <row r="149">
          <cell r="B149">
            <v>1700052681599</v>
          </cell>
          <cell r="C149" t="str">
            <v>Rousay Primary School, Rousay, Orkney, KW17 2PR</v>
          </cell>
        </row>
        <row r="150">
          <cell r="B150">
            <v>1712875101802</v>
          </cell>
          <cell r="C150" t="str">
            <v>Shed, Lyness Pier, Lyness, Orkney, KW16 3NT</v>
          </cell>
        </row>
        <row r="151">
          <cell r="B151">
            <v>1712859203805</v>
          </cell>
          <cell r="C151" t="str">
            <v>Houton, Ferry Terminal, Orkney, KW17 2RD</v>
          </cell>
        </row>
        <row r="152">
          <cell r="B152">
            <v>1712879002102</v>
          </cell>
          <cell r="C152" t="str">
            <v>Moclett Pier, Public Toilet, Papa Westray, Orkney, KW17 2BU</v>
          </cell>
        </row>
        <row r="153">
          <cell r="B153">
            <v>1712861242600</v>
          </cell>
          <cell r="C153" t="str">
            <v>Burwick Public Toilet, South Parish, St Margarets Hope, Orkney, KW17 2RH</v>
          </cell>
        </row>
        <row r="154">
          <cell r="B154">
            <v>1712875101723</v>
          </cell>
          <cell r="C154" t="str">
            <v>Scapa Flow Visitors Centre, Oil Tank Museum, Scapa Flow, Lyness, Orkney, KW16 3NT</v>
          </cell>
        </row>
        <row r="155">
          <cell r="B155">
            <v>1712844614002</v>
          </cell>
          <cell r="C155" t="str">
            <v>North Church Hall, Victoria Street, Stromness, Orkney, KW16 3AA</v>
          </cell>
        </row>
        <row r="156">
          <cell r="B156">
            <v>1712878901851</v>
          </cell>
          <cell r="C156" t="str">
            <v>Public Toilet, Rapness Pier, Rapness, Westray, Orkney, KW17 2DE</v>
          </cell>
        </row>
        <row r="157">
          <cell r="B157">
            <v>1700052206921</v>
          </cell>
          <cell r="C157" t="str">
            <v>Groundsmans Hut, Pickaquoy Road, Kirkwall, KW15 1RS</v>
          </cell>
        </row>
        <row r="158">
          <cell r="B158">
            <v>1722862513758</v>
          </cell>
          <cell r="C158" t="str">
            <v>Hope Primary School, School Road, Orkney, KW17 2TH</v>
          </cell>
        </row>
        <row r="159">
          <cell r="B159">
            <v>1712859122500</v>
          </cell>
          <cell r="C159" t="str">
            <v>Store 2, Orphir School, Orphir, Orkney, KW17 2RF</v>
          </cell>
        </row>
        <row r="160">
          <cell r="B160">
            <v>1712866883404</v>
          </cell>
          <cell r="C160" t="str">
            <v>Stronsay Airfield &amp; Building, Stronsay, Orkney, KW17 2AT</v>
          </cell>
        </row>
        <row r="161">
          <cell r="B161">
            <v>1700051937180</v>
          </cell>
          <cell r="C161" t="str">
            <v>Dingeshowe Deerness, Public Toilet, Orkney, KW16 3HY</v>
          </cell>
        </row>
        <row r="162">
          <cell r="B162">
            <v>1712858414302</v>
          </cell>
          <cell r="C162" t="str">
            <v>Harbour Hq Building - Workshop, Harbour Headquarters, Kirkwall, KW15 1SD</v>
          </cell>
        </row>
        <row r="163">
          <cell r="B163">
            <v>1712879002050</v>
          </cell>
          <cell r="C163" t="str">
            <v>Public Toilet, Moclett Pier, Papa Westray, Orkney, KW17 2BU</v>
          </cell>
        </row>
        <row r="164">
          <cell r="B164">
            <v>1712867501750</v>
          </cell>
          <cell r="C164" t="str">
            <v>Pier Office, Kettletoft, Sanday, Orkney, KW17 2BJ</v>
          </cell>
        </row>
        <row r="165">
          <cell r="B165">
            <v>1712864681003</v>
          </cell>
          <cell r="C165" t="str">
            <v>Rousay School House, Rousay, Orkney, KW17 2PR</v>
          </cell>
        </row>
        <row r="166">
          <cell r="B166">
            <v>1712890003706</v>
          </cell>
          <cell r="C166" t="str">
            <v>Landing Strip Hut Thebb, Airfield, North Ronaldsay, Orkney, KW17 2BE</v>
          </cell>
        </row>
        <row r="167">
          <cell r="B167">
            <v>1700051308385</v>
          </cell>
          <cell r="C167" t="str">
            <v>Sands O Wright, Public Toilet, Orkney, KW17 2TW</v>
          </cell>
        </row>
        <row r="168">
          <cell r="B168">
            <v>1712839074000</v>
          </cell>
          <cell r="C168" t="str">
            <v>Store &amp; Office (Ex - Jollys Store), Kirkwall Pier, Harbour Street, Kirkwall, Orkney, KW15 1LE</v>
          </cell>
        </row>
        <row r="169">
          <cell r="B169">
            <v>1700052873962</v>
          </cell>
          <cell r="C169" t="str">
            <v>Elec Charging, Houton Ferry Car Park, Houton Pier, Orphir, Orkney, KW17 2RD</v>
          </cell>
        </row>
        <row r="170">
          <cell r="B170">
            <v>1712843621009</v>
          </cell>
          <cell r="C170" t="str">
            <v>Ferry Road, Public Toilet, Stromness, KW16 3AE</v>
          </cell>
        </row>
        <row r="171">
          <cell r="B171">
            <v>1700051778839</v>
          </cell>
          <cell r="C171" t="str">
            <v>Rackwick, Public Toilet, Orkney, KW16 3NJ</v>
          </cell>
        </row>
        <row r="172">
          <cell r="B172">
            <v>1712843743009</v>
          </cell>
          <cell r="C172" t="str">
            <v>Town Hall, Stromness, KW16 3AA</v>
          </cell>
        </row>
        <row r="173">
          <cell r="B173">
            <v>1712852352101</v>
          </cell>
          <cell r="C173" t="str">
            <v>Dounby Public Toilets, Dounby, KW17 2HT</v>
          </cell>
        </row>
        <row r="174">
          <cell r="B174">
            <v>1712839275503</v>
          </cell>
          <cell r="C174" t="str">
            <v>28 Junction Road (Office), Kirkwall, Orkney, KW15 1AX</v>
          </cell>
        </row>
        <row r="175">
          <cell r="B175">
            <v>1712853103255</v>
          </cell>
          <cell r="C175" t="str">
            <v>Corrigall Farm Museum, Harray, Orkney, KW17 2JR</v>
          </cell>
        </row>
        <row r="176">
          <cell r="B176">
            <v>1712848825000</v>
          </cell>
          <cell r="C176" t="str">
            <v>Stromness Primary School, Franklin Road, Stromness, Orkney, KW16 3AN</v>
          </cell>
        </row>
        <row r="177">
          <cell r="B177">
            <v>1712875101858</v>
          </cell>
          <cell r="C177" t="str">
            <v>Public Toilets - Lyness Pier, Ferry Terminal, Lyness, Orkney, KW16 3AA</v>
          </cell>
        </row>
        <row r="178">
          <cell r="B178">
            <v>1712834612754</v>
          </cell>
          <cell r="C178" t="str">
            <v>Whitechapel, Public Toilet, Kirkwall, KW15 1TQ</v>
          </cell>
        </row>
        <row r="179">
          <cell r="B179">
            <v>1712867887507</v>
          </cell>
          <cell r="C179" t="str">
            <v>Sanday Airfield, Hammerbrake, Sanday, Orkney, KW17 2BJ</v>
          </cell>
        </row>
        <row r="180">
          <cell r="B180">
            <v>1712838203508</v>
          </cell>
          <cell r="C180" t="str">
            <v>9 King Street, Kirkwall, KW15 1JF</v>
          </cell>
        </row>
        <row r="181">
          <cell r="B181">
            <v>1712860101401</v>
          </cell>
          <cell r="C181" t="str">
            <v>Steading At Westermill, Burray, Orkney, KW17 2SS</v>
          </cell>
        </row>
        <row r="182">
          <cell r="B182">
            <v>1712861671509</v>
          </cell>
          <cell r="C182" t="str">
            <v>Public Toilet, Cromarty Square, School Road, St Margarets Hope, Isle of South Ronaldsay, Orkney, KW17 2TN</v>
          </cell>
        </row>
        <row r="183">
          <cell r="B183">
            <v>1700051273519</v>
          </cell>
          <cell r="C183" t="str">
            <v>3 Kiln Corner, Kirkwall, Orkney, KW15 1JY</v>
          </cell>
        </row>
        <row r="184">
          <cell r="B184">
            <v>1700051316925</v>
          </cell>
          <cell r="C184" t="str">
            <v>3 Kiln Corner, Kirkwall, Orkney, KW15 1JY</v>
          </cell>
        </row>
        <row r="185">
          <cell r="B185">
            <v>1712876000032</v>
          </cell>
          <cell r="C185" t="str">
            <v>Gibraltar Pier, Public Toilets &amp; Waiting Room, Flotta, Orkney, KW16 3NP</v>
          </cell>
        </row>
        <row r="186">
          <cell r="B186">
            <v>1712839982408</v>
          </cell>
          <cell r="C186" t="str">
            <v>Former Obs Hanger, Hatston, Kirkwall, Orkney, KW15 1RE</v>
          </cell>
        </row>
        <row r="187">
          <cell r="B187">
            <v>1712858414358</v>
          </cell>
          <cell r="C187" t="str">
            <v>Shellfish Store, Harbour Hq Building, Kirkwall, KW15 1SD</v>
          </cell>
        </row>
        <row r="188">
          <cell r="B188">
            <v>1700052853103</v>
          </cell>
          <cell r="C188" t="str">
            <v>Childrens House, Douglas Loan, Kirkwall, Orkney, KW15</v>
          </cell>
        </row>
        <row r="189">
          <cell r="B189">
            <v>1700051291545</v>
          </cell>
          <cell r="C189" t="str">
            <v>Warbeth, Public Toilet, Orkney, KW16 3AW</v>
          </cell>
        </row>
        <row r="190">
          <cell r="B190">
            <v>1712867543750</v>
          </cell>
          <cell r="C190" t="str">
            <v>Loth Pier, Public Toilet, Sanday, Orkney, KW17 2BA</v>
          </cell>
        </row>
        <row r="191">
          <cell r="B191">
            <v>1712839073104</v>
          </cell>
          <cell r="C191" t="str">
            <v>West Pier Public Toilet, West Pier, Harbour Street, Kirkwall, Orkney, KW15 1LE</v>
          </cell>
        </row>
        <row r="192">
          <cell r="B192">
            <v>1700051470130</v>
          </cell>
          <cell r="C192" t="str">
            <v>Pier Head, Public Toilet, Stromness, KW16 3AA</v>
          </cell>
        </row>
        <row r="193">
          <cell r="B193">
            <v>1712873141102</v>
          </cell>
          <cell r="C193" t="str">
            <v>Lambaness Wardens House, Kirkwall, KW15 1XQ</v>
          </cell>
        </row>
        <row r="194">
          <cell r="B194">
            <v>1712849692760</v>
          </cell>
          <cell r="C194" t="str">
            <v>Site 4, Garson Industrial Site, Cairston, Stromness, Orkney, KW16 3JU</v>
          </cell>
        </row>
        <row r="195">
          <cell r="B195">
            <v>1712839544300</v>
          </cell>
          <cell r="C195" t="str">
            <v>Unit 1, Quarryfield Road, Hatston, Kirkwall, Orkney, KW15 1RE</v>
          </cell>
        </row>
        <row r="196">
          <cell r="B196">
            <v>1712880000805</v>
          </cell>
          <cell r="C196" t="str">
            <v>Egilsay School House, Egilsay, Orkney, KW17 2QD</v>
          </cell>
        </row>
        <row r="197">
          <cell r="B197">
            <v>1712878030109</v>
          </cell>
          <cell r="C197" t="str">
            <v>Westray Airfield &amp; Building, Aikerness, Orkney, KW17 2NH</v>
          </cell>
        </row>
        <row r="198">
          <cell r="B198">
            <v>1712841521507</v>
          </cell>
          <cell r="C198" t="str">
            <v>Papdale Farm, Papdale, Kirkwall, Orkney, KW15 1LZ</v>
          </cell>
        </row>
        <row r="199">
          <cell r="B199">
            <v>1722852238019</v>
          </cell>
          <cell r="C199" t="str">
            <v>Dounby Primary School, Orkney, KW17 2JE</v>
          </cell>
        </row>
        <row r="200">
          <cell r="B200">
            <v>1712860188003</v>
          </cell>
          <cell r="C200" t="str">
            <v>4th Barrier, Public Toilet, Orkney, KW17 2SX</v>
          </cell>
        </row>
        <row r="201">
          <cell r="B201">
            <v>1712830881000</v>
          </cell>
          <cell r="C201" t="str">
            <v>St Magnus Cathedral Workshop, Strynd, Kirkwall, Orkney, KW15 1HG</v>
          </cell>
        </row>
        <row r="202">
          <cell r="B202">
            <v>1700052323028</v>
          </cell>
          <cell r="C202" t="str">
            <v>Grain Gp Store At Weyland Farm, Kirkwall, Orkney, KW15 1PD</v>
          </cell>
        </row>
        <row r="203">
          <cell r="B203">
            <v>1700051083212</v>
          </cell>
          <cell r="C203" t="str">
            <v>Football Pitch Huts, Notland, Westray, Orkney, KW17 2BZ</v>
          </cell>
        </row>
        <row r="204">
          <cell r="B204">
            <v>1712858416008</v>
          </cell>
          <cell r="C204" t="str">
            <v>Pilot Boat Shore Power, Scapa Pier, St Ola, Kirkwall, Orkney, KW15 1SD</v>
          </cell>
        </row>
        <row r="205">
          <cell r="B205">
            <v>1712890006600</v>
          </cell>
          <cell r="C205" t="str">
            <v>Store At Pier, North Ronaldsay, Orkney, KW17 2BE</v>
          </cell>
        </row>
        <row r="206">
          <cell r="B206">
            <v>1712859080904</v>
          </cell>
          <cell r="C206" t="str">
            <v>Orkney Inga Saga Centre, Bu, Orkney, KW17 2RD</v>
          </cell>
        </row>
        <row r="207">
          <cell r="B207">
            <v>1712845880773</v>
          </cell>
          <cell r="C207" t="str">
            <v>Housing Store, 55 Dundas Street, Stromness, Orkney, KW16 3DA</v>
          </cell>
        </row>
        <row r="208">
          <cell r="B208">
            <v>1712837360654</v>
          </cell>
          <cell r="C208" t="str">
            <v>Sunnybrae Centre, 1 Eunson Kloss, Kirkwall, KW15 1BF</v>
          </cell>
        </row>
        <row r="209">
          <cell r="B209">
            <v>1700052082725</v>
          </cell>
          <cell r="C209" t="str">
            <v>Eday Marshalling Area Store, Eday, Orkney, KW17 2AA</v>
          </cell>
        </row>
        <row r="210">
          <cell r="B210">
            <v>1712843701602</v>
          </cell>
          <cell r="C210" t="str">
            <v>Pier, Public Socket, Stromness, Orkney, KW16 3AG</v>
          </cell>
        </row>
        <row r="211">
          <cell r="B211">
            <v>1712876005100</v>
          </cell>
          <cell r="C211" t="str">
            <v>Flotta Primary School, Flotta, Orkney, KW16 3NP</v>
          </cell>
        </row>
        <row r="212">
          <cell r="B212">
            <v>1712865503506</v>
          </cell>
          <cell r="C212" t="str">
            <v>Public Toilets &amp; Waiting Room, Wyre Pier, Wyre, Orkney, KW17 2QA</v>
          </cell>
        </row>
        <row r="213">
          <cell r="B213">
            <v>1712857744954</v>
          </cell>
          <cell r="C213" t="str">
            <v>St Marys, Public Toilet, Orkney, KW17 2RU</v>
          </cell>
        </row>
        <row r="214">
          <cell r="B214">
            <v>1712839543459</v>
          </cell>
          <cell r="C214" t="str">
            <v>Unit 4 Scotts Road, Hatston Industrial Estate, Kirkwall, KW15 1RE</v>
          </cell>
        </row>
        <row r="215">
          <cell r="B215">
            <v>1712853291550</v>
          </cell>
          <cell r="C215" t="str">
            <v>Changing Rooms At School, Firth, Orkney, KW17 2ES</v>
          </cell>
        </row>
        <row r="216">
          <cell r="B216">
            <v>1712839072750</v>
          </cell>
          <cell r="C216" t="str">
            <v>Public Toilet, Harbour Street, Kirkwall, Orkney, KW15 1LG</v>
          </cell>
        </row>
        <row r="217">
          <cell r="B217">
            <v>1712875003005</v>
          </cell>
          <cell r="C217" t="str">
            <v>Hostel Outdoor Centre, Hoy, Stromness, Orkney, KW16 3NJ</v>
          </cell>
        </row>
        <row r="218">
          <cell r="B218">
            <v>1700052464261</v>
          </cell>
          <cell r="C218" t="str">
            <v>Stairwell 1, Andersquoy Court, Kirkwall, Orkney, KW15 1BB</v>
          </cell>
        </row>
        <row r="219">
          <cell r="B219">
            <v>1700051307692</v>
          </cell>
          <cell r="C219" t="str">
            <v>Skaill, Public Toilet, Orkney, KW16 3LR</v>
          </cell>
        </row>
        <row r="220">
          <cell r="B220">
            <v>1700051159252</v>
          </cell>
          <cell r="C220" t="str">
            <v>Peedie Sea Boat Shed And Toilet, Kirkwall, Orkney, KW15 1RP</v>
          </cell>
        </row>
        <row r="221">
          <cell r="B221">
            <v>1712875000209</v>
          </cell>
          <cell r="C221" t="str">
            <v>Moaness Pier, Public Toilet, Hoy, Stromness, Orkney, KW16 3NJ</v>
          </cell>
        </row>
        <row r="222">
          <cell r="B222">
            <v>1712846250805</v>
          </cell>
          <cell r="C222" t="str">
            <v>Wardens House Raes Close, Wardens House, Stromness, KW16 3ED</v>
          </cell>
        </row>
        <row r="223">
          <cell r="B223">
            <v>1700052197189</v>
          </cell>
          <cell r="C223" t="str">
            <v>Waste Reclamation Facility, Crowness Crescent, Orkney, KW15 1RG</v>
          </cell>
        </row>
        <row r="224">
          <cell r="B224">
            <v>1712830923005</v>
          </cell>
          <cell r="C224" t="str">
            <v>Broad St Floodlighting, Broad Street, Kirkwall, Orkney, KW15 1DH</v>
          </cell>
        </row>
        <row r="225">
          <cell r="B225">
            <v>1712837891803</v>
          </cell>
          <cell r="C225" t="str">
            <v>Public Toilet, St Magnus Lane, Kirkwall, Orkney, KW15 1RE</v>
          </cell>
        </row>
        <row r="226">
          <cell r="B226">
            <v>1712841483000</v>
          </cell>
          <cell r="C226" t="str">
            <v>Papdale House, Office, Berstane Road, Kirkwall, Orkney, KW15 1LJ</v>
          </cell>
        </row>
        <row r="227">
          <cell r="B227">
            <v>1712858416806</v>
          </cell>
          <cell r="C227" t="str">
            <v>Obc Shipping, Scapa Pier, Kirkwall, KW15 1SD</v>
          </cell>
        </row>
        <row r="228">
          <cell r="B228">
            <v>1712856410500</v>
          </cell>
          <cell r="C228" t="str">
            <v>Kirbuster Museum, Orkney, KW17 2LR</v>
          </cell>
        </row>
        <row r="229">
          <cell r="B229">
            <v>1712873141158</v>
          </cell>
          <cell r="C229" t="str">
            <v>Lambaness Communal House, 12 Lambaness, Kirkwall, Orkney, KW15 1XQ</v>
          </cell>
        </row>
        <row r="230">
          <cell r="B230">
            <v>1712890006655</v>
          </cell>
          <cell r="C230" t="str">
            <v>Public Toilets &amp; Waiting Room, North Ronaldsay, Orkney, KW17 2BE</v>
          </cell>
        </row>
        <row r="231">
          <cell r="B231">
            <v>1712830376009</v>
          </cell>
          <cell r="C231" t="str">
            <v>Buttquoy House, Buttquoy Drive, Common Room, Kirkwall, Orkney, KW15 1JJ</v>
          </cell>
        </row>
        <row r="232">
          <cell r="B232">
            <v>1712851090603</v>
          </cell>
          <cell r="C232" t="str">
            <v>Maitland Place, Public Toilet, Orkney, KW17 2EQ</v>
          </cell>
        </row>
        <row r="233">
          <cell r="B233">
            <v>1712846845501</v>
          </cell>
          <cell r="C233" t="str">
            <v>South End Store, South End, Stromness, Orkney, KW16 3DJ</v>
          </cell>
        </row>
        <row r="234">
          <cell r="B234">
            <v>1712858416258</v>
          </cell>
          <cell r="C234" t="str">
            <v>Hm Customs, Scapa Pier, Kirkwall, KW15 1SA</v>
          </cell>
        </row>
        <row r="235">
          <cell r="B235">
            <v>1700052611954</v>
          </cell>
          <cell r="C235" t="str">
            <v>Radar Station, Midland Hill, Orphir, Orkney, KW17 1XX</v>
          </cell>
        </row>
        <row r="236">
          <cell r="B236">
            <v>1722876005107</v>
          </cell>
          <cell r="C236" t="str">
            <v>Flotta Primary School, Flotta, Orkney, KW16 3NP</v>
          </cell>
        </row>
        <row r="237">
          <cell r="B237">
            <v>1722859080900</v>
          </cell>
          <cell r="C237" t="str">
            <v>Orkney Inga Saga Centre, Bu, Orkney, KW17 2RD</v>
          </cell>
        </row>
        <row r="238">
          <cell r="B238">
            <v>1712878006755</v>
          </cell>
          <cell r="C238" t="str">
            <v>Eday Pier, Public Toilet, Eday, Orkney, KW17 2AA</v>
          </cell>
        </row>
        <row r="239">
          <cell r="B239">
            <v>1712890004904</v>
          </cell>
          <cell r="C239" t="str">
            <v>North Ronaldsay Community School, North Ronaldsay, Orkney, KW17 2BE</v>
          </cell>
        </row>
        <row r="240">
          <cell r="B240">
            <v>1722880000801</v>
          </cell>
          <cell r="C240" t="str">
            <v>Egilsay School House, Egilsay, Orkney, KW17 2QD</v>
          </cell>
        </row>
        <row r="241">
          <cell r="B241">
            <v>1722839275500</v>
          </cell>
          <cell r="C241" t="str">
            <v>28 Junction Road (Office), Kirkwall, Orkney, KW15 1AX</v>
          </cell>
        </row>
        <row r="242">
          <cell r="B242">
            <v>1722837353608</v>
          </cell>
          <cell r="C242" t="str">
            <v>34 Queen Sonja Close, Kirkwall, KW15 1FJ</v>
          </cell>
        </row>
        <row r="243">
          <cell r="B243">
            <v>1700051024555</v>
          </cell>
          <cell r="C243" t="str">
            <v>West Mainland Day Centre, Clouston, Stromness, KW16 3LB</v>
          </cell>
        </row>
        <row r="244">
          <cell r="B244">
            <v>1722846250801</v>
          </cell>
          <cell r="C244" t="str">
            <v>Wardens House Raes Close, Wardens House, Stromness, KW16 3ED</v>
          </cell>
        </row>
        <row r="245">
          <cell r="B245">
            <v>1712839543254</v>
          </cell>
          <cell r="C245" t="str">
            <v>YTS INDUSTRIAL ESTATE HATSTON, KIRKWALL, ORKNEY, KW15 1RE</v>
          </cell>
        </row>
        <row r="246">
          <cell r="B246">
            <v>1712862861008</v>
          </cell>
          <cell r="C246" t="str">
            <v>Shapinsay Pier, Public Toilet, Shapinsay, Orkney, KW16 3DY</v>
          </cell>
        </row>
        <row r="247">
          <cell r="B247">
            <v>1700051265810</v>
          </cell>
          <cell r="C247" t="str">
            <v>Common Room, 09 Raes Close, Stromness, KW16 3ED</v>
          </cell>
        </row>
        <row r="248">
          <cell r="B248">
            <v>1722864681000</v>
          </cell>
          <cell r="C248" t="str">
            <v>Rousay School House, Rousay, Orkney, KW17 2PR</v>
          </cell>
        </row>
        <row r="249">
          <cell r="B249">
            <v>1722839072506</v>
          </cell>
          <cell r="C249" t="str">
            <v>Offices, Harbour Street, Kirkwall, Orkney, KW15 1LE</v>
          </cell>
        </row>
        <row r="250">
          <cell r="B250">
            <v>1712864364009</v>
          </cell>
          <cell r="C250" t="str">
            <v>Visitor Centre, Trumland Pier, Rousay, Orkney, KW17 2PU</v>
          </cell>
        </row>
        <row r="251">
          <cell r="B251">
            <v>1712878033216</v>
          </cell>
          <cell r="C251" t="str">
            <v>Public Toilet, Gill Pier, Westray, Orkney, KW17 2DH</v>
          </cell>
        </row>
        <row r="252">
          <cell r="B252">
            <v>1722833265506</v>
          </cell>
          <cell r="C252" t="str">
            <v>Offices 1 St Rognvald Street, Kirkwall, KW15 1PR</v>
          </cell>
        </row>
        <row r="253">
          <cell r="B253">
            <v>1712836073101</v>
          </cell>
          <cell r="C253" t="str">
            <v>Gilbertson Day Centre, Old Scapa Road, Kirkwall, KW15 1BB</v>
          </cell>
        </row>
        <row r="254">
          <cell r="B254">
            <v>1700052536614</v>
          </cell>
          <cell r="C254" t="str">
            <v>Core Building, Braeburn Court, Orkney, KW17 2RR</v>
          </cell>
        </row>
        <row r="255">
          <cell r="B255">
            <v>1700051316846</v>
          </cell>
          <cell r="C255" t="str">
            <v>Office No 4 Kiln Corner, Kiln Corner, Kirkwall, KW15 1JY</v>
          </cell>
        </row>
        <row r="256">
          <cell r="B256">
            <v>1722849822104</v>
          </cell>
          <cell r="C256" t="str">
            <v>St Colm Short Breaks, Kirkwall, KW15 1RP</v>
          </cell>
        </row>
        <row r="257">
          <cell r="B257">
            <v>1700051783323</v>
          </cell>
          <cell r="C257" t="str">
            <v>Old Firth School, Orkney, KW17 2ES</v>
          </cell>
        </row>
        <row r="258">
          <cell r="B258">
            <v>1712843744002</v>
          </cell>
          <cell r="C258" t="str">
            <v>Stromness Town Hall, 11 - 13 Victoria Street, Stromness, KW16 3AA</v>
          </cell>
        </row>
        <row r="259">
          <cell r="B259">
            <v>1712859203902</v>
          </cell>
          <cell r="C259" t="str">
            <v>Portakabin, Houton, Orphir, Orkney, KW17 2RD</v>
          </cell>
        </row>
        <row r="260">
          <cell r="B260">
            <v>1712875101849</v>
          </cell>
          <cell r="C260" t="str">
            <v>Lyness Pier, Public Toilet, Lyness, Orkney, KW16 3AA</v>
          </cell>
        </row>
        <row r="261">
          <cell r="B261">
            <v>1712838162701</v>
          </cell>
          <cell r="C261" t="str">
            <v>Strynd Nursery, The Strynd, Kirkwall, Orkney, KW15 1HG</v>
          </cell>
        </row>
        <row r="262">
          <cell r="B262">
            <v>1712845961002</v>
          </cell>
          <cell r="C262" t="str">
            <v>Stromness Library, 2 Hellihole Road, Stromness, KW16 3DE</v>
          </cell>
        </row>
        <row r="263">
          <cell r="B263">
            <v>1712846160755</v>
          </cell>
          <cell r="C263" t="str">
            <v>Pole Star Pier, Lighthouse Depot, Point Of Ness, Alfred Street, Stromness, Orkney, KW16 3DF</v>
          </cell>
        </row>
        <row r="264">
          <cell r="B264">
            <v>1712839032000</v>
          </cell>
          <cell r="C264" t="str">
            <v>Public Rest Room, Harbour Street, Kirkwall, Orkney, KW15 1LE</v>
          </cell>
        </row>
        <row r="265">
          <cell r="B265">
            <v>1722837360650</v>
          </cell>
          <cell r="C265" t="str">
            <v>Sunnybrae Centre, 1 Eunson Kloss, Kirkwall, KW15 1BF</v>
          </cell>
        </row>
        <row r="266">
          <cell r="B266">
            <v>1722853291004</v>
          </cell>
          <cell r="C266" t="str">
            <v>Scarva Training, Firth, Finstown, Orkney, KW17 2ES</v>
          </cell>
        </row>
        <row r="267">
          <cell r="B267">
            <v>1722837353500</v>
          </cell>
          <cell r="C267" t="str">
            <v>Glaitness Centre, 33 Queen Sonja Kloss, Kirkwall, KW15 1FJ</v>
          </cell>
        </row>
        <row r="268">
          <cell r="B268">
            <v>1712849822074</v>
          </cell>
          <cell r="C268" t="str">
            <v>The Keeylang Centre, Pickaquoy Rd, Kirkwall, KW15 1RP</v>
          </cell>
        </row>
        <row r="269">
          <cell r="B269">
            <v>1712879001001</v>
          </cell>
          <cell r="C269" t="str">
            <v>Papa Westray Primary School, Papa Westray, Orkney, KW17 2BU</v>
          </cell>
        </row>
        <row r="270">
          <cell r="B270">
            <v>1722873141109</v>
          </cell>
          <cell r="C270" t="str">
            <v>Lambaness Wardens House, Kirkwall, KW15 1XQ</v>
          </cell>
        </row>
        <row r="271">
          <cell r="B271">
            <v>1700053037263</v>
          </cell>
          <cell r="C271" t="str">
            <v>Bus Charging Point, Kirkwall Travel Centre</v>
          </cell>
        </row>
        <row r="272">
          <cell r="B272">
            <v>1712839981005</v>
          </cell>
          <cell r="C272" t="str">
            <v>Scott's House (H17)</v>
          </cell>
        </row>
        <row r="273">
          <cell r="B273">
            <v>1700052859736</v>
          </cell>
          <cell r="C273" t="str">
            <v>EV Charging Point - Great Western Road Rapid</v>
          </cell>
        </row>
        <row r="274">
          <cell r="B274">
            <v>1700052856832</v>
          </cell>
          <cell r="C274" t="str">
            <v>EV Charging Point - Great Western Road Rapid</v>
          </cell>
        </row>
        <row r="275">
          <cell r="B275">
            <v>1700052872996</v>
          </cell>
          <cell r="C275" t="str">
            <v>Lay Down Area Temporary Building Supply</v>
          </cell>
        </row>
        <row r="276">
          <cell r="B276">
            <v>1722839981001</v>
          </cell>
          <cell r="C276" t="str">
            <v>Scott's House (H17)</v>
          </cell>
        </row>
        <row r="277">
          <cell r="B277">
            <v>1712836072507</v>
          </cell>
          <cell r="C277" t="str">
            <v>EV charging point - Hillview</v>
          </cell>
        </row>
        <row r="278">
          <cell r="B278">
            <v>1712838281506</v>
          </cell>
          <cell r="C278" t="str">
            <v>Ground Floor Offices, Laing Street</v>
          </cell>
        </row>
        <row r="279">
          <cell r="B279">
            <v>1700052964412</v>
          </cell>
          <cell r="C279" t="str">
            <v>Shapinsay VTS Radar Station</v>
          </cell>
        </row>
        <row r="280">
          <cell r="B280">
            <v>1712837333800</v>
          </cell>
          <cell r="C280" t="str">
            <v>EV Charging Point - Great Western Road</v>
          </cell>
        </row>
        <row r="281">
          <cell r="B281">
            <v>1700052953164</v>
          </cell>
          <cell r="C281" t="str">
            <v>Public Toilets - West Pier Kirkwall</v>
          </cell>
        </row>
        <row r="282">
          <cell r="B282">
            <v>1700052149789</v>
          </cell>
          <cell r="C282" t="str">
            <v>Site Office, Pole Star Pier</v>
          </cell>
        </row>
        <row r="283">
          <cell r="B283">
            <v>1712839980907</v>
          </cell>
          <cell r="C283" t="str">
            <v>Scott's House (H16)</v>
          </cell>
        </row>
        <row r="284">
          <cell r="B284">
            <v>1700052189090</v>
          </cell>
          <cell r="C284" t="str">
            <v>Site Office, Pole Star Pier</v>
          </cell>
        </row>
        <row r="285">
          <cell r="B285">
            <v>1722839980903</v>
          </cell>
          <cell r="C285" t="str">
            <v>Scott's House (H16)</v>
          </cell>
        </row>
        <row r="286">
          <cell r="B286">
            <v>1722838281502</v>
          </cell>
          <cell r="C286" t="str">
            <v>Ground Floor Offices, Laing Street</v>
          </cell>
        </row>
        <row r="287">
          <cell r="B287">
            <v>1712875005207</v>
          </cell>
          <cell r="C287" t="str">
            <v>Rackwick Outdoor Centre, Rackwick, Hoy, Stromness, Orkney, KW16 3NJ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47FA-0841-4EDB-8D20-1DC9CC6491EA}">
  <sheetPr>
    <tabColor rgb="FFFFC000"/>
  </sheetPr>
  <dimension ref="A2:F104"/>
  <sheetViews>
    <sheetView tabSelected="1" zoomScale="70" zoomScaleNormal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5" x14ac:dyDescent="0.25"/>
  <cols>
    <col min="1" max="1" width="35.85546875" customWidth="1"/>
    <col min="2" max="2" width="18" customWidth="1"/>
    <col min="3" max="3" width="19.5703125" bestFit="1" customWidth="1"/>
    <col min="5" max="6" width="11.7109375" customWidth="1"/>
  </cols>
  <sheetData>
    <row r="2" spans="1:6" x14ac:dyDescent="0.25">
      <c r="A2" t="s">
        <v>0</v>
      </c>
      <c r="B2" t="s">
        <v>1</v>
      </c>
      <c r="D2" t="s">
        <v>2</v>
      </c>
      <c r="E2" s="1" t="s">
        <v>3</v>
      </c>
      <c r="F2" s="1" t="s">
        <v>4</v>
      </c>
    </row>
    <row r="3" spans="1:6" ht="21" x14ac:dyDescent="0.35">
      <c r="A3" s="2"/>
      <c r="E3" s="2" t="s">
        <v>5</v>
      </c>
    </row>
    <row r="4" spans="1:6" x14ac:dyDescent="0.25">
      <c r="A4" t="s">
        <v>6</v>
      </c>
      <c r="B4" t="s">
        <v>7</v>
      </c>
      <c r="C4" t="s">
        <v>8</v>
      </c>
      <c r="D4" t="s">
        <v>9</v>
      </c>
      <c r="E4" s="3">
        <v>467077.60000000003</v>
      </c>
      <c r="F4" s="3">
        <v>463314</v>
      </c>
    </row>
    <row r="5" spans="1:6" x14ac:dyDescent="0.25">
      <c r="A5" t="s">
        <v>10</v>
      </c>
      <c r="B5" t="s">
        <v>7</v>
      </c>
      <c r="C5" t="s">
        <v>8</v>
      </c>
      <c r="D5" t="s">
        <v>9</v>
      </c>
      <c r="E5" s="3"/>
      <c r="F5" s="3"/>
    </row>
    <row r="6" spans="1:6" x14ac:dyDescent="0.25">
      <c r="A6" t="s">
        <v>11</v>
      </c>
      <c r="B6" t="s">
        <v>7</v>
      </c>
      <c r="C6" t="s">
        <v>12</v>
      </c>
      <c r="D6" t="s">
        <v>13</v>
      </c>
      <c r="E6" s="3">
        <v>467077.60000000003</v>
      </c>
      <c r="F6" s="3">
        <v>463314</v>
      </c>
    </row>
    <row r="7" spans="1:6" x14ac:dyDescent="0.25">
      <c r="A7" t="s">
        <v>14</v>
      </c>
      <c r="B7" t="s">
        <v>15</v>
      </c>
      <c r="C7" t="s">
        <v>16</v>
      </c>
      <c r="D7" t="s">
        <v>17</v>
      </c>
      <c r="E7" s="3">
        <v>68609</v>
      </c>
      <c r="F7" s="3">
        <v>60894</v>
      </c>
    </row>
    <row r="8" spans="1:6" x14ac:dyDescent="0.25">
      <c r="A8" t="s">
        <v>18</v>
      </c>
      <c r="B8" t="s">
        <v>15</v>
      </c>
      <c r="C8" t="s">
        <v>18</v>
      </c>
      <c r="D8" t="s">
        <v>17</v>
      </c>
      <c r="E8" s="3"/>
      <c r="F8" s="3"/>
    </row>
    <row r="9" spans="1:6" x14ac:dyDescent="0.25">
      <c r="E9" s="3"/>
      <c r="F9" s="3"/>
    </row>
    <row r="10" spans="1:6" x14ac:dyDescent="0.25">
      <c r="A10" t="s">
        <v>19</v>
      </c>
      <c r="B10" t="s">
        <v>20</v>
      </c>
      <c r="C10" t="s">
        <v>21</v>
      </c>
      <c r="D10" t="s">
        <v>13</v>
      </c>
      <c r="E10" s="3">
        <v>30148.722758</v>
      </c>
      <c r="F10" s="3">
        <v>18876.44528</v>
      </c>
    </row>
    <row r="11" spans="1:6" x14ac:dyDescent="0.25">
      <c r="A11" t="s">
        <v>22</v>
      </c>
      <c r="B11" t="s">
        <v>23</v>
      </c>
      <c r="C11" t="s">
        <v>24</v>
      </c>
      <c r="D11" t="s">
        <v>13</v>
      </c>
      <c r="E11" s="3">
        <v>284250.65899999999</v>
      </c>
      <c r="F11" s="3">
        <v>225681.7948</v>
      </c>
    </row>
    <row r="12" spans="1:6" x14ac:dyDescent="0.25">
      <c r="A12" t="s">
        <v>25</v>
      </c>
      <c r="B12" t="s">
        <v>23</v>
      </c>
      <c r="C12" t="s">
        <v>26</v>
      </c>
      <c r="D12" t="s">
        <v>13</v>
      </c>
      <c r="E12" s="3">
        <v>89354.773199999996</v>
      </c>
      <c r="F12" s="3">
        <v>153179.61119999998</v>
      </c>
    </row>
    <row r="13" spans="1:6" x14ac:dyDescent="0.25">
      <c r="A13" t="s">
        <v>27</v>
      </c>
      <c r="B13" t="s">
        <v>23</v>
      </c>
      <c r="C13" t="s">
        <v>27</v>
      </c>
      <c r="D13" t="s">
        <v>13</v>
      </c>
      <c r="E13" s="3">
        <v>2896.74</v>
      </c>
      <c r="F13" s="3">
        <v>3344.1253999999999</v>
      </c>
    </row>
    <row r="14" spans="1:6" x14ac:dyDescent="0.25">
      <c r="E14" s="3"/>
      <c r="F14" s="3"/>
    </row>
    <row r="15" spans="1:6" x14ac:dyDescent="0.25">
      <c r="A15" t="s">
        <v>28</v>
      </c>
      <c r="B15" t="s">
        <v>15</v>
      </c>
      <c r="C15" t="s">
        <v>29</v>
      </c>
      <c r="D15" t="s">
        <v>17</v>
      </c>
      <c r="E15" s="3"/>
      <c r="F15" s="3"/>
    </row>
    <row r="16" spans="1:6" x14ac:dyDescent="0.25">
      <c r="A16" t="s">
        <v>30</v>
      </c>
      <c r="B16" t="s">
        <v>15</v>
      </c>
      <c r="C16" t="s">
        <v>29</v>
      </c>
      <c r="D16" t="s">
        <v>17</v>
      </c>
      <c r="E16" s="3"/>
      <c r="F16" s="3"/>
    </row>
    <row r="17" spans="1:6" x14ac:dyDescent="0.25">
      <c r="A17" t="s">
        <v>31</v>
      </c>
      <c r="B17" t="s">
        <v>15</v>
      </c>
      <c r="C17" t="s">
        <v>29</v>
      </c>
      <c r="D17" t="s">
        <v>17</v>
      </c>
      <c r="E17" s="3"/>
      <c r="F17" s="3"/>
    </row>
    <row r="18" spans="1:6" x14ac:dyDescent="0.25">
      <c r="E18" s="3"/>
      <c r="F18" s="3"/>
    </row>
    <row r="19" spans="1:6" x14ac:dyDescent="0.25">
      <c r="A19" t="s">
        <v>32</v>
      </c>
      <c r="B19" t="s">
        <v>15</v>
      </c>
      <c r="C19" t="s">
        <v>33</v>
      </c>
      <c r="D19" t="s">
        <v>17</v>
      </c>
      <c r="E19" s="3"/>
      <c r="F19" s="3"/>
    </row>
    <row r="20" spans="1:6" x14ac:dyDescent="0.25">
      <c r="A20" t="s">
        <v>34</v>
      </c>
      <c r="B20" t="s">
        <v>15</v>
      </c>
      <c r="C20" t="s">
        <v>35</v>
      </c>
      <c r="D20" t="s">
        <v>17</v>
      </c>
      <c r="E20" s="3"/>
      <c r="F20" s="3"/>
    </row>
    <row r="21" spans="1:6" x14ac:dyDescent="0.25">
      <c r="A21" t="s">
        <v>36</v>
      </c>
      <c r="B21" t="s">
        <v>15</v>
      </c>
      <c r="C21" t="s">
        <v>35</v>
      </c>
      <c r="D21" t="s">
        <v>17</v>
      </c>
      <c r="E21" s="3"/>
      <c r="F21" s="3"/>
    </row>
    <row r="22" spans="1:6" x14ac:dyDescent="0.25">
      <c r="E22" s="3"/>
      <c r="F22" s="3"/>
    </row>
    <row r="23" spans="1:6" x14ac:dyDescent="0.25">
      <c r="A23" t="s">
        <v>37</v>
      </c>
      <c r="B23" t="s">
        <v>38</v>
      </c>
      <c r="C23" t="s">
        <v>39</v>
      </c>
      <c r="D23" t="s">
        <v>17</v>
      </c>
      <c r="E23" s="3"/>
      <c r="F23" s="3"/>
    </row>
    <row r="25" spans="1:6" x14ac:dyDescent="0.25">
      <c r="D25" t="s">
        <v>17</v>
      </c>
      <c r="E25" s="4">
        <f t="shared" ref="E25:F27" si="0">SUMIF($D$48:$D$81,$D25,E$48:E$81)</f>
        <v>202.63668150000001</v>
      </c>
      <c r="F25" s="4">
        <f t="shared" si="0"/>
        <v>167.93103744000001</v>
      </c>
    </row>
    <row r="26" spans="1:6" x14ac:dyDescent="0.25">
      <c r="D26" t="s">
        <v>9</v>
      </c>
      <c r="E26" s="4">
        <f t="shared" si="0"/>
        <v>164.20580105599998</v>
      </c>
      <c r="F26" s="4">
        <f t="shared" si="0"/>
        <v>108.01702596</v>
      </c>
    </row>
    <row r="27" spans="1:6" x14ac:dyDescent="0.25">
      <c r="D27" t="s">
        <v>13</v>
      </c>
      <c r="E27" s="4">
        <f t="shared" si="0"/>
        <v>114.85141022923921</v>
      </c>
      <c r="F27" s="4">
        <f t="shared" si="0"/>
        <v>100.59624048120199</v>
      </c>
    </row>
    <row r="28" spans="1:6" ht="15.75" thickBot="1" x14ac:dyDescent="0.3">
      <c r="A28" t="s">
        <v>40</v>
      </c>
      <c r="D28" s="5" t="s">
        <v>41</v>
      </c>
      <c r="E28" s="6">
        <f>SUM(E25:E27)</f>
        <v>481.6938927852392</v>
      </c>
      <c r="F28" s="6">
        <f>SUM(F25:F27)</f>
        <v>376.54430388120204</v>
      </c>
    </row>
    <row r="29" spans="1:6" x14ac:dyDescent="0.25">
      <c r="D29" s="5"/>
      <c r="E29" s="7"/>
      <c r="F29" s="7"/>
    </row>
    <row r="32" spans="1:6" ht="18.75" x14ac:dyDescent="0.3">
      <c r="A32" s="8" t="s">
        <v>42</v>
      </c>
      <c r="B32" s="8"/>
      <c r="C32" s="8"/>
      <c r="D32" s="8"/>
    </row>
    <row r="33" spans="1:6" x14ac:dyDescent="0.25">
      <c r="A33" t="s">
        <v>21</v>
      </c>
      <c r="E33" s="9">
        <v>0.18240000000000001</v>
      </c>
      <c r="F33" s="9">
        <v>0.1714</v>
      </c>
    </row>
    <row r="34" spans="1:6" x14ac:dyDescent="0.25">
      <c r="A34" t="s">
        <v>35</v>
      </c>
      <c r="E34" s="9">
        <v>2.6001599999999998</v>
      </c>
      <c r="F34" s="9">
        <v>2.54603</v>
      </c>
    </row>
    <row r="35" spans="1:6" x14ac:dyDescent="0.25">
      <c r="A35" t="s">
        <v>24</v>
      </c>
      <c r="E35" s="9">
        <v>0.26744000000000001</v>
      </c>
      <c r="F35" s="9">
        <v>0.24429999999999999</v>
      </c>
    </row>
    <row r="36" spans="1:6" x14ac:dyDescent="0.25">
      <c r="A36" t="s">
        <v>8</v>
      </c>
      <c r="E36" s="9">
        <v>0.35155999999999998</v>
      </c>
      <c r="F36" s="9">
        <v>0.23313999999999999</v>
      </c>
    </row>
    <row r="37" spans="1:6" x14ac:dyDescent="0.25">
      <c r="A37" t="s">
        <v>27</v>
      </c>
      <c r="E37" s="9">
        <v>0.11611200000000001</v>
      </c>
      <c r="F37" s="9">
        <v>0.11287</v>
      </c>
    </row>
    <row r="38" spans="1:6" x14ac:dyDescent="0.25">
      <c r="A38" t="s">
        <v>16</v>
      </c>
      <c r="E38" s="9">
        <v>2.9535</v>
      </c>
      <c r="F38" s="9">
        <v>2.7577600000000002</v>
      </c>
    </row>
    <row r="39" spans="1:6" x14ac:dyDescent="0.25">
      <c r="A39" t="s">
        <v>26</v>
      </c>
      <c r="E39" s="9">
        <v>0.19744999999999999</v>
      </c>
      <c r="F39" s="9">
        <v>0.21256</v>
      </c>
    </row>
    <row r="40" spans="1:6" x14ac:dyDescent="0.25">
      <c r="A40" t="s">
        <v>29</v>
      </c>
      <c r="E40" s="9">
        <v>2.7362000000000002</v>
      </c>
      <c r="F40" s="9">
        <v>2.7753999999999999</v>
      </c>
    </row>
    <row r="41" spans="1:6" x14ac:dyDescent="0.25">
      <c r="A41" t="s">
        <v>39</v>
      </c>
      <c r="E41" s="10">
        <v>0.57211497058823524</v>
      </c>
      <c r="F41" s="10">
        <v>0.52847</v>
      </c>
    </row>
    <row r="42" spans="1:6" x14ac:dyDescent="0.25">
      <c r="A42" t="s">
        <v>33</v>
      </c>
      <c r="E42" s="9">
        <v>2.1983000000000001</v>
      </c>
      <c r="F42" s="9">
        <v>2.1680199999999998</v>
      </c>
    </row>
    <row r="43" spans="1:6" x14ac:dyDescent="0.25">
      <c r="A43" t="s">
        <v>12</v>
      </c>
      <c r="E43" s="9">
        <v>3.2870000000000003E-2</v>
      </c>
      <c r="F43" s="9">
        <v>2.0049999999999998E-2</v>
      </c>
    </row>
    <row r="44" spans="1:6" x14ac:dyDescent="0.25">
      <c r="A44" t="s">
        <v>18</v>
      </c>
      <c r="E44" s="9">
        <v>1.5226</v>
      </c>
      <c r="F44" s="9">
        <v>1.5553699999999999</v>
      </c>
    </row>
    <row r="48" spans="1:6" s="11" customFormat="1" x14ac:dyDescent="0.25">
      <c r="A48" s="11" t="s">
        <v>6</v>
      </c>
      <c r="B48" s="11" t="s">
        <v>43</v>
      </c>
      <c r="D48" s="11" t="s">
        <v>9</v>
      </c>
      <c r="E48" s="12">
        <f>E4*E$36/1000</f>
        <v>164.20580105599998</v>
      </c>
      <c r="F48" s="12">
        <f>F4*F$36/1000</f>
        <v>108.01702596</v>
      </c>
    </row>
    <row r="49" spans="1:6" x14ac:dyDescent="0.25">
      <c r="A49" t="s">
        <v>44</v>
      </c>
      <c r="E49" s="13"/>
      <c r="F49" s="13"/>
    </row>
    <row r="50" spans="1:6" s="11" customFormat="1" x14ac:dyDescent="0.25">
      <c r="A50" s="11" t="s">
        <v>45</v>
      </c>
      <c r="B50" s="11" t="s">
        <v>43</v>
      </c>
      <c r="D50" s="11" t="s">
        <v>9</v>
      </c>
      <c r="E50" s="12">
        <f>E5*E$36/1000</f>
        <v>0</v>
      </c>
      <c r="F50" s="12">
        <f>F5*F$36/1000</f>
        <v>0</v>
      </c>
    </row>
    <row r="51" spans="1:6" x14ac:dyDescent="0.25">
      <c r="A51" t="s">
        <v>44</v>
      </c>
      <c r="E51" s="13"/>
      <c r="F51" s="13"/>
    </row>
    <row r="52" spans="1:6" s="11" customFormat="1" x14ac:dyDescent="0.25">
      <c r="A52" s="11" t="s">
        <v>46</v>
      </c>
      <c r="B52" s="11" t="s">
        <v>43</v>
      </c>
      <c r="D52" s="11" t="s">
        <v>13</v>
      </c>
      <c r="E52" s="12">
        <f>E6*E$43/1000</f>
        <v>15.352840712000003</v>
      </c>
      <c r="F52" s="12">
        <f>F6*F$43/1000</f>
        <v>9.2894456999999981</v>
      </c>
    </row>
    <row r="53" spans="1:6" x14ac:dyDescent="0.25">
      <c r="A53" t="s">
        <v>44</v>
      </c>
      <c r="E53" s="13"/>
      <c r="F53" s="13"/>
    </row>
    <row r="54" spans="1:6" s="11" customFormat="1" x14ac:dyDescent="0.25">
      <c r="A54" s="11" t="s">
        <v>47</v>
      </c>
      <c r="B54" s="11" t="s">
        <v>43</v>
      </c>
      <c r="D54" s="11" t="s">
        <v>17</v>
      </c>
      <c r="E54" s="12">
        <f>E7*E$38/1000</f>
        <v>202.63668150000001</v>
      </c>
      <c r="F54" s="12">
        <f>F7*F$38/1000</f>
        <v>167.93103744000001</v>
      </c>
    </row>
    <row r="55" spans="1:6" x14ac:dyDescent="0.25">
      <c r="A55" t="s">
        <v>44</v>
      </c>
      <c r="E55" s="13"/>
      <c r="F55" s="13"/>
    </row>
    <row r="56" spans="1:6" s="11" customFormat="1" x14ac:dyDescent="0.25">
      <c r="A56" s="11" t="s">
        <v>18</v>
      </c>
      <c r="B56" s="11" t="s">
        <v>43</v>
      </c>
      <c r="D56" s="11" t="s">
        <v>17</v>
      </c>
      <c r="E56" s="12">
        <f>E8*E44/1000</f>
        <v>0</v>
      </c>
      <c r="F56" s="12">
        <f>F8*F44/1000</f>
        <v>0</v>
      </c>
    </row>
    <row r="57" spans="1:6" x14ac:dyDescent="0.25">
      <c r="A57" t="s">
        <v>44</v>
      </c>
      <c r="E57" s="13"/>
      <c r="F57" s="13"/>
    </row>
    <row r="58" spans="1:6" x14ac:dyDescent="0.25">
      <c r="E58" s="3"/>
      <c r="F58" s="3"/>
    </row>
    <row r="59" spans="1:6" s="11" customFormat="1" x14ac:dyDescent="0.25">
      <c r="A59" s="11" t="s">
        <v>19</v>
      </c>
      <c r="B59" s="11" t="s">
        <v>43</v>
      </c>
      <c r="D59" s="11" t="s">
        <v>13</v>
      </c>
      <c r="E59" s="12">
        <f>E10*E$33/1000</f>
        <v>5.4991270310592002</v>
      </c>
      <c r="F59" s="12">
        <f>F10*F$33/1000</f>
        <v>3.2354227209920001</v>
      </c>
    </row>
    <row r="60" spans="1:6" x14ac:dyDescent="0.25">
      <c r="A60" t="s">
        <v>44</v>
      </c>
      <c r="E60" s="13"/>
      <c r="F60" s="13"/>
    </row>
    <row r="61" spans="1:6" s="11" customFormat="1" x14ac:dyDescent="0.25">
      <c r="A61" s="11" t="s">
        <v>22</v>
      </c>
      <c r="B61" s="11" t="s">
        <v>43</v>
      </c>
      <c r="D61" s="11" t="s">
        <v>13</v>
      </c>
      <c r="E61" s="12">
        <f>E11*E$35/1000</f>
        <v>76.019996242960005</v>
      </c>
      <c r="F61" s="12">
        <f>F11*F$35/1000</f>
        <v>55.13406246964</v>
      </c>
    </row>
    <row r="62" spans="1:6" x14ac:dyDescent="0.25">
      <c r="A62" t="s">
        <v>44</v>
      </c>
      <c r="E62" s="13"/>
      <c r="F62" s="13"/>
    </row>
    <row r="63" spans="1:6" s="11" customFormat="1" x14ac:dyDescent="0.25">
      <c r="A63" s="11" t="s">
        <v>25</v>
      </c>
      <c r="B63" s="11" t="s">
        <v>43</v>
      </c>
      <c r="D63" s="11" t="s">
        <v>13</v>
      </c>
      <c r="E63" s="12">
        <f>E12*E$39/1000</f>
        <v>17.643099968339996</v>
      </c>
      <c r="F63" s="12">
        <f>F12*F$39/1000</f>
        <v>32.559858156671993</v>
      </c>
    </row>
    <row r="64" spans="1:6" x14ac:dyDescent="0.25">
      <c r="A64" t="s">
        <v>44</v>
      </c>
      <c r="E64" s="13"/>
      <c r="F64" s="13"/>
    </row>
    <row r="65" spans="1:6" s="11" customFormat="1" x14ac:dyDescent="0.25">
      <c r="A65" s="11" t="s">
        <v>27</v>
      </c>
      <c r="B65" s="11" t="s">
        <v>43</v>
      </c>
      <c r="D65" s="11" t="s">
        <v>13</v>
      </c>
      <c r="E65" s="12">
        <f>E13*E$37/1000</f>
        <v>0.33634627488000002</v>
      </c>
      <c r="F65" s="12">
        <f>F13*F$37/1000</f>
        <v>0.37745143389800001</v>
      </c>
    </row>
    <row r="66" spans="1:6" x14ac:dyDescent="0.25">
      <c r="A66" t="s">
        <v>44</v>
      </c>
      <c r="E66" s="13"/>
      <c r="F66" s="13"/>
    </row>
    <row r="67" spans="1:6" x14ac:dyDescent="0.25">
      <c r="E67" s="3"/>
      <c r="F67" s="3"/>
    </row>
    <row r="68" spans="1:6" s="11" customFormat="1" x14ac:dyDescent="0.25">
      <c r="A68" s="11" t="s">
        <v>28</v>
      </c>
      <c r="B68" s="11" t="s">
        <v>43</v>
      </c>
      <c r="D68" s="11" t="s">
        <v>17</v>
      </c>
      <c r="E68" s="12">
        <f>E15*E$40/1000</f>
        <v>0</v>
      </c>
      <c r="F68" s="12">
        <f>F15*F$40/1000</f>
        <v>0</v>
      </c>
    </row>
    <row r="69" spans="1:6" x14ac:dyDescent="0.25">
      <c r="A69" t="s">
        <v>44</v>
      </c>
      <c r="E69" s="13"/>
      <c r="F69" s="13"/>
    </row>
    <row r="70" spans="1:6" s="11" customFormat="1" x14ac:dyDescent="0.25">
      <c r="A70" s="11" t="s">
        <v>30</v>
      </c>
      <c r="B70" s="11" t="s">
        <v>43</v>
      </c>
      <c r="D70" s="11" t="s">
        <v>17</v>
      </c>
      <c r="E70" s="12">
        <f>E16*E$40/1000</f>
        <v>0</v>
      </c>
      <c r="F70" s="12">
        <f>F16*F$40/1000</f>
        <v>0</v>
      </c>
    </row>
    <row r="71" spans="1:6" x14ac:dyDescent="0.25">
      <c r="A71" t="s">
        <v>44</v>
      </c>
      <c r="E71" s="13"/>
      <c r="F71" s="13"/>
    </row>
    <row r="72" spans="1:6" s="11" customFormat="1" x14ac:dyDescent="0.25">
      <c r="A72" s="11" t="s">
        <v>31</v>
      </c>
      <c r="B72" s="11" t="s">
        <v>43</v>
      </c>
      <c r="D72" s="11" t="s">
        <v>17</v>
      </c>
      <c r="E72" s="12">
        <f>E17*E$40/1000</f>
        <v>0</v>
      </c>
      <c r="F72" s="12">
        <f>F17*F$40/1000</f>
        <v>0</v>
      </c>
    </row>
    <row r="73" spans="1:6" x14ac:dyDescent="0.25">
      <c r="A73" t="s">
        <v>44</v>
      </c>
      <c r="E73" s="13"/>
      <c r="F73" s="13"/>
    </row>
    <row r="74" spans="1:6" s="11" customFormat="1" x14ac:dyDescent="0.25">
      <c r="A74" s="11" t="s">
        <v>32</v>
      </c>
      <c r="B74" s="11" t="s">
        <v>43</v>
      </c>
      <c r="D74" s="11" t="s">
        <v>17</v>
      </c>
      <c r="E74" s="12">
        <f>E19*E$42/1000</f>
        <v>0</v>
      </c>
      <c r="F74" s="12">
        <f>F19*F$42/1000</f>
        <v>0</v>
      </c>
    </row>
    <row r="75" spans="1:6" x14ac:dyDescent="0.25">
      <c r="A75" t="s">
        <v>44</v>
      </c>
      <c r="E75" s="13"/>
      <c r="F75" s="13"/>
    </row>
    <row r="76" spans="1:6" s="11" customFormat="1" x14ac:dyDescent="0.25">
      <c r="A76" s="11" t="s">
        <v>34</v>
      </c>
      <c r="B76" s="11" t="s">
        <v>43</v>
      </c>
      <c r="D76" s="11" t="s">
        <v>17</v>
      </c>
      <c r="E76" s="12">
        <f>E20*E$34/1000</f>
        <v>0</v>
      </c>
      <c r="F76" s="12">
        <f>F20*F$34/1000</f>
        <v>0</v>
      </c>
    </row>
    <row r="77" spans="1:6" x14ac:dyDescent="0.25">
      <c r="A77" t="s">
        <v>44</v>
      </c>
      <c r="E77" s="13"/>
      <c r="F77" s="13"/>
    </row>
    <row r="78" spans="1:6" s="11" customFormat="1" x14ac:dyDescent="0.25">
      <c r="A78" s="11" t="s">
        <v>36</v>
      </c>
      <c r="B78" s="11" t="s">
        <v>43</v>
      </c>
      <c r="D78" s="11" t="s">
        <v>17</v>
      </c>
      <c r="E78" s="12">
        <f>E21*E$34/1000</f>
        <v>0</v>
      </c>
      <c r="F78" s="12">
        <f>F21*F$34/1000</f>
        <v>0</v>
      </c>
    </row>
    <row r="79" spans="1:6" x14ac:dyDescent="0.25">
      <c r="A79" t="s">
        <v>44</v>
      </c>
      <c r="E79" s="13"/>
      <c r="F79" s="13"/>
    </row>
    <row r="80" spans="1:6" x14ac:dyDescent="0.25">
      <c r="E80" s="3"/>
      <c r="F80" s="3"/>
    </row>
    <row r="81" spans="1:6" s="11" customFormat="1" x14ac:dyDescent="0.25">
      <c r="A81" s="11" t="s">
        <v>37</v>
      </c>
      <c r="B81" s="11" t="s">
        <v>43</v>
      </c>
      <c r="D81" s="11" t="s">
        <v>17</v>
      </c>
      <c r="E81" s="12">
        <f>E23*E$41</f>
        <v>0</v>
      </c>
      <c r="F81" s="12">
        <f>F23*F$41</f>
        <v>0</v>
      </c>
    </row>
    <row r="82" spans="1:6" x14ac:dyDescent="0.25">
      <c r="A82" t="s">
        <v>44</v>
      </c>
      <c r="E82" s="13"/>
      <c r="F82" s="13"/>
    </row>
    <row r="84" spans="1:6" s="11" customFormat="1" x14ac:dyDescent="0.25">
      <c r="A84" s="11" t="s">
        <v>41</v>
      </c>
      <c r="B84" s="11" t="s">
        <v>43</v>
      </c>
      <c r="E84" s="12">
        <f t="shared" ref="E84:F84" si="1">SUM(E48,E50,E52,E54,E56,E59,E61,E63,E65,E68,E70,E72,E74,E76,E78,E81)</f>
        <v>481.69389278523914</v>
      </c>
      <c r="F84" s="12">
        <f t="shared" si="1"/>
        <v>376.54430388120198</v>
      </c>
    </row>
    <row r="85" spans="1:6" x14ac:dyDescent="0.25">
      <c r="A85" t="s">
        <v>44</v>
      </c>
      <c r="E85" s="13"/>
      <c r="F85" s="13"/>
    </row>
    <row r="88" spans="1:6" s="11" customFormat="1" x14ac:dyDescent="0.25">
      <c r="A88" s="11" t="s">
        <v>48</v>
      </c>
      <c r="B88" s="11" t="s">
        <v>43</v>
      </c>
      <c r="E88" s="12">
        <f t="shared" ref="E88:F88" si="2">SUM(E68,E70,E72)</f>
        <v>0</v>
      </c>
      <c r="F88" s="12">
        <f t="shared" si="2"/>
        <v>0</v>
      </c>
    </row>
    <row r="89" spans="1:6" x14ac:dyDescent="0.25">
      <c r="A89" t="s">
        <v>44</v>
      </c>
      <c r="E89" s="13"/>
      <c r="F89" s="13"/>
    </row>
    <row r="90" spans="1:6" x14ac:dyDescent="0.25">
      <c r="E90" s="3"/>
      <c r="F90" s="3"/>
    </row>
    <row r="91" spans="1:6" s="11" customFormat="1" x14ac:dyDescent="0.25">
      <c r="A91" s="11" t="s">
        <v>49</v>
      </c>
      <c r="B91" s="11" t="s">
        <v>43</v>
      </c>
      <c r="E91" s="12">
        <f t="shared" ref="E91:F91" si="3">E84-E88</f>
        <v>481.69389278523914</v>
      </c>
      <c r="F91" s="12">
        <f t="shared" si="3"/>
        <v>376.54430388120198</v>
      </c>
    </row>
    <row r="92" spans="1:6" x14ac:dyDescent="0.25">
      <c r="A92" t="s">
        <v>44</v>
      </c>
      <c r="E92" s="13"/>
      <c r="F92" s="13"/>
    </row>
    <row r="94" spans="1:6" s="11" customFormat="1" x14ac:dyDescent="0.25">
      <c r="A94" s="11" t="s">
        <v>50</v>
      </c>
      <c r="B94" s="11" t="s">
        <v>43</v>
      </c>
      <c r="E94" s="12">
        <f t="shared" ref="E94:F94" si="4">SUM(E61,E63,E65)</f>
        <v>93.999442486180001</v>
      </c>
      <c r="F94" s="12">
        <f t="shared" si="4"/>
        <v>88.071372060209995</v>
      </c>
    </row>
    <row r="95" spans="1:6" x14ac:dyDescent="0.25">
      <c r="A95" t="s">
        <v>44</v>
      </c>
      <c r="E95" s="13"/>
      <c r="F95" s="13"/>
    </row>
    <row r="97" spans="1:6" s="11" customFormat="1" x14ac:dyDescent="0.25">
      <c r="A97" s="11" t="s">
        <v>51</v>
      </c>
      <c r="B97" s="11" t="s">
        <v>43</v>
      </c>
      <c r="E97" s="12">
        <f>SUM(E4:E5)*E104/1000</f>
        <v>119.38503455999999</v>
      </c>
      <c r="F97" s="12">
        <f>SUM(F4:F5)*F104/1000</f>
        <v>118.42305839999999</v>
      </c>
    </row>
    <row r="98" spans="1:6" x14ac:dyDescent="0.25">
      <c r="A98" t="s">
        <v>44</v>
      </c>
      <c r="E98" s="13"/>
      <c r="F98" s="13"/>
    </row>
    <row r="99" spans="1:6" x14ac:dyDescent="0.25">
      <c r="E99" s="13"/>
      <c r="F99" s="13"/>
    </row>
    <row r="100" spans="1:6" s="11" customFormat="1" x14ac:dyDescent="0.25">
      <c r="A100" s="11" t="s">
        <v>52</v>
      </c>
      <c r="B100" s="11" t="s">
        <v>43</v>
      </c>
      <c r="E100" s="12">
        <f t="shared" ref="E100:F100" si="5">E84-E48-E50+E97</f>
        <v>436.87312628923917</v>
      </c>
      <c r="F100" s="12">
        <f t="shared" si="5"/>
        <v>386.95033632120197</v>
      </c>
    </row>
    <row r="101" spans="1:6" x14ac:dyDescent="0.25">
      <c r="A101" t="s">
        <v>44</v>
      </c>
      <c r="E101" s="13"/>
      <c r="F101" s="13"/>
    </row>
    <row r="104" spans="1:6" x14ac:dyDescent="0.25">
      <c r="A104" t="s">
        <v>53</v>
      </c>
      <c r="E104" s="9">
        <v>0.25559999999999999</v>
      </c>
      <c r="F104" s="9">
        <v>0.25559999999999999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&amp;C&amp;"Arial"&amp;12&amp;KA80000&amp;1#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CCReporting OC</vt:lpstr>
      <vt:lpstr>'CCReporting OC'!Print_Titles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Alistair Morton</dc:creator>
  <cp:lastModifiedBy>Alistair Morton</cp:lastModifiedBy>
  <dcterms:created xsi:type="dcterms:W3CDTF">2021-01-06T10:30:09Z</dcterms:created>
  <dcterms:modified xsi:type="dcterms:W3CDTF">2021-01-06T10:35:06Z</dcterms:modified>
</cp:coreProperties>
</file>