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420" windowWidth="19440" windowHeight="11415"/>
  </bookViews>
  <sheets>
    <sheet name="Required section" sheetId="7" r:id="rId1"/>
    <sheet name="ListsReq" sheetId="8" state="hidden" r:id="rId2"/>
    <sheet name="ListsRec" sheetId="2" state="hidden" r:id="rId3"/>
    <sheet name="Recommended - Wider Influence" sheetId="9" r:id="rId4"/>
    <sheet name="LACO2 data" sheetId="6" state="hidden" r:id="rId5"/>
    <sheet name="Sheet2" sheetId="5" state="hidden" r:id="rId6"/>
  </sheets>
  <externalReferences>
    <externalReference r:id="rId7"/>
    <externalReference r:id="rId8"/>
  </externalReferences>
  <definedNames>
    <definedName name="_xlnm._FilterDatabase" localSheetId="4" hidden="1">'LACO2 data'!$A$1:$AB$577</definedName>
    <definedName name="actiontype" localSheetId="3">[1]ListsRec!$B$3:$B$6</definedName>
    <definedName name="actiontype">ListsRec!$B$3:$B$6</definedName>
    <definedName name="ActionTypePartnership" localSheetId="3">[1]ListsRec!$M$3:$M$9</definedName>
    <definedName name="ActionTypePartnership">ListsRec!$M$3:$M$9</definedName>
    <definedName name="All_Sectors">ListsRec!$O$20:$O$23</definedName>
    <definedName name="Behaviour" localSheetId="3">[1]ListsRec!$K$3:$K$5</definedName>
    <definedName name="Behaviour">ListsRec!$K$3:$K$5</definedName>
    <definedName name="Business_Industry_and_Public_Sector">ListsRec!$J$20:$J$30</definedName>
    <definedName name="direction" localSheetId="3">[1]ListsReq!$AR$3:$AR$4</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 localSheetId="3">[1]ListsReq!$AO$3:$AO$4</definedName>
    <definedName name="Estimated">ListsReq!$AO$3:$AO$4</definedName>
    <definedName name="Full_dataset">'LACO2 data'!$A$2:$AB$289</definedName>
    <definedName name="FundingSource" localSheetId="3">[1]ListsRec!$I$3:$I$7</definedName>
    <definedName name="FundingSource">ListsRec!$I$3:$I$7</definedName>
    <definedName name="FundingStatus">ListsRec!$J$3:$J$5</definedName>
    <definedName name="Homes_and_Communities">ListsRec!$K$20:$K$31</definedName>
    <definedName name="LACO2datasets" localSheetId="3">[1]ListsRec!$E$23:$E$25</definedName>
    <definedName name="LACO2datasets">ListsRec!$E$23:$E$25</definedName>
    <definedName name="LAs" localSheetId="3">[1]ListsRec!$C$21:$C$52</definedName>
    <definedName name="LAs">ListsRec!$C$21:$C$52</definedName>
    <definedName name="level">ListsReq!$AL$3:$AL$7</definedName>
    <definedName name="metric" localSheetId="3">[1]ListsReq!$BB$3:$BB$12</definedName>
    <definedName name="metric">ListsReq!$BB$3:$BB$12</definedName>
    <definedName name="ObjectiveB1" localSheetId="3">[1]ListsReq!$AV$3:$AV$21</definedName>
    <definedName name="ObjectiveB1">ListsReq!$AV$3:$AV$21</definedName>
    <definedName name="ObjectiveB2" localSheetId="3">[1]ListsReq!$AW$3:$AW$24</definedName>
    <definedName name="ObjectiveB2">ListsReq!$AW$3:$AW$24</definedName>
    <definedName name="ObjectiveB3" localSheetId="3">[1]ListsReq!$AX$3:$AX$18</definedName>
    <definedName name="ObjectiveB3">ListsReq!$AX$3:$AX$18</definedName>
    <definedName name="ObjectiveN1" localSheetId="3">[1]ListsReq!$AS$3:$AS$16</definedName>
    <definedName name="ObjectiveN1">ListsReq!$AS$3:$AS$16</definedName>
    <definedName name="ObjectiveN2" localSheetId="3">[1]ListsReq!$AT$3:$AT$25</definedName>
    <definedName name="ObjectiveN2">ListsReq!$AT$3:$AT$25</definedName>
    <definedName name="ObjectiveN3" localSheetId="3">[1]ListsReq!$AU$3:$AU$19</definedName>
    <definedName name="ObjectiveN3">ListsReq!$AU$3:$AU$19</definedName>
    <definedName name="ObjectiveS1" localSheetId="3">[1]ListsReq!$AY$3:$AY$9</definedName>
    <definedName name="ObjectiveS1">ListsReq!$AY$3:$AY$9</definedName>
    <definedName name="ObjectiveS2">ListsReq!$AZ$3:$AZ$17</definedName>
    <definedName name="ObjectiveS3" localSheetId="3">[1]ListsReq!$BA$3:$BA$17</definedName>
    <definedName name="ObjectiveS3">ListsReq!$BA$3:$BA$17</definedName>
    <definedName name="ObjetiveN1">ListsReq!$AS$3:$AS$16</definedName>
    <definedName name="OjectiveN2">ListsReq!$AT$3:$AT$25</definedName>
    <definedName name="PartnershipRole" localSheetId="3">[1]ListsRec!$L$3:$L$5</definedName>
    <definedName name="PartnershipRole">ListsRec!$L$3:$L$5</definedName>
    <definedName name="_xlnm.Print_Area" localSheetId="3">'Recommended - Wider Influence'!$A$1:$X$176</definedName>
    <definedName name="_xlnm.Print_Area" localSheetId="0">'Required section'!$A$1:$M$420</definedName>
    <definedName name="probability">ListsReq!$AA$3:$AA$6</definedName>
    <definedName name="ProjectRole">ListsRec!$L$3:$L$5</definedName>
    <definedName name="ProjectStatus" localSheetId="3">[1]ListsRec!$C$3:$C$6</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 localSheetId="3">[1]ListsRec!$I$18:$O$18</definedName>
    <definedName name="RPPSectors">ListsRec!$I$18:$O$18</definedName>
    <definedName name="Rural_Land_Use">ListsRec!$N$20:$N$30</definedName>
    <definedName name="Scope" localSheetId="3">[1]ListsReq!$AQ$3:$AQ$5</definedName>
    <definedName name="Scope">ListsReq!$AQ$3:$AQ$5</definedName>
    <definedName name="Subset_dataset">'LACO2 data'!$A$290:$AB$577</definedName>
    <definedName name="targetboundary" localSheetId="3">[1]ListsReq!$Y$3:$Y$15</definedName>
    <definedName name="targetboundary">ListsReq!$Y$3:$Y$15</definedName>
    <definedName name="targettype" localSheetId="3">[1]ListsReq!$W$3:$W$5</definedName>
    <definedName name="targettype">ListsReq!$W$3:$W$5</definedName>
    <definedName name="Transport">ListsRec!$L$20:$L$27</definedName>
    <definedName name="typeorganisation" localSheetId="3">[1]ListsReq!$AJ$3:$AJ$15</definedName>
    <definedName name="typeorganisation">ListsReq!$AJ$3:$AJ$15</definedName>
    <definedName name="unitCO2">ListsReq!$B$3:$B$4</definedName>
    <definedName name="unitCO2A">ListsReq!$B$3:$B$4</definedName>
    <definedName name="unitCO2B">ListsReq!$U$3:$U$5</definedName>
    <definedName name="unitCO2C" localSheetId="3">[1]ListsReq!$V$3:$V$14</definedName>
    <definedName name="unitCO2C">ListsReq!$V$3:$V$14</definedName>
    <definedName name="unitCO2D" localSheetId="3">[1]ListsReq!$AH$3:$AH$17</definedName>
    <definedName name="unitCO2D">ListsReq!$AH$3:$AH$17</definedName>
    <definedName name="unitCO2E" localSheetId="3">[1]ListsReq!$AI$3:$AI$11</definedName>
    <definedName name="unitCO2E">ListsReq!$AI$3:$AI$11</definedName>
    <definedName name="unitsCO2C">ListsReq!$V$3:$V$12</definedName>
    <definedName name="Waste_and_Resource_Efficiency">ListsRec!$M$20:$M$27</definedName>
    <definedName name="year" localSheetId="3">[1]ListsReq!$C$3:$C$36</definedName>
    <definedName name="year">ListsReq!$C$3:$C$36</definedName>
    <definedName name="yeartype" localSheetId="3">[1]ListsReq!$S$3:$S$6</definedName>
    <definedName name="yeartype">ListsReq!$S$3:$S$6</definedName>
    <definedName name="yeartype2" localSheetId="3">[1]ListsReq!$BD$3:$BD$23</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AB577" i="6" l="1"/>
  <c r="B577" i="6"/>
  <c r="AB576" i="6"/>
  <c r="B576" i="6"/>
  <c r="AB575" i="6"/>
  <c r="B575" i="6"/>
  <c r="AB574" i="6"/>
  <c r="B574" i="6"/>
  <c r="AB573" i="6"/>
  <c r="B573" i="6"/>
  <c r="AB572" i="6"/>
  <c r="B572" i="6"/>
  <c r="AB571" i="6"/>
  <c r="B571" i="6"/>
  <c r="AB570" i="6"/>
  <c r="B570" i="6"/>
  <c r="AB569" i="6"/>
  <c r="B569" i="6"/>
  <c r="AB568" i="6"/>
  <c r="B568" i="6"/>
  <c r="AB567" i="6"/>
  <c r="B567" i="6"/>
  <c r="AB566" i="6"/>
  <c r="B566" i="6"/>
  <c r="AB565" i="6"/>
  <c r="B565" i="6"/>
  <c r="AB564" i="6"/>
  <c r="B564" i="6"/>
  <c r="AB563" i="6"/>
  <c r="B563" i="6"/>
  <c r="AB562" i="6"/>
  <c r="B562" i="6"/>
  <c r="AB561" i="6"/>
  <c r="B561" i="6"/>
  <c r="AB560" i="6"/>
  <c r="B560" i="6"/>
  <c r="AB559" i="6"/>
  <c r="B559" i="6"/>
  <c r="AB558" i="6"/>
  <c r="B558" i="6"/>
  <c r="AB557" i="6"/>
  <c r="B557" i="6"/>
  <c r="AB556" i="6"/>
  <c r="B556" i="6"/>
  <c r="AB555" i="6"/>
  <c r="B555" i="6"/>
  <c r="AB554" i="6"/>
  <c r="B554" i="6"/>
  <c r="AB553" i="6"/>
  <c r="B553" i="6"/>
  <c r="AB552" i="6"/>
  <c r="B552" i="6"/>
  <c r="AB551" i="6"/>
  <c r="B551" i="6"/>
  <c r="AB550" i="6"/>
  <c r="B550" i="6"/>
  <c r="AB549" i="6"/>
  <c r="B549" i="6"/>
  <c r="AB548" i="6"/>
  <c r="B548" i="6"/>
  <c r="AB547" i="6"/>
  <c r="B547" i="6"/>
  <c r="AB546" i="6"/>
  <c r="B546" i="6"/>
  <c r="AB545" i="6"/>
  <c r="B545" i="6"/>
  <c r="AB544" i="6"/>
  <c r="B544" i="6"/>
  <c r="AB543" i="6"/>
  <c r="B543" i="6"/>
  <c r="AB542" i="6"/>
  <c r="B542" i="6"/>
  <c r="AB541" i="6"/>
  <c r="B541" i="6"/>
  <c r="AB540" i="6"/>
  <c r="B540" i="6"/>
  <c r="AB539" i="6"/>
  <c r="B539" i="6"/>
  <c r="AB538" i="6"/>
  <c r="B538" i="6"/>
  <c r="AB537" i="6"/>
  <c r="B537" i="6"/>
  <c r="AB536" i="6"/>
  <c r="B536" i="6"/>
  <c r="AB535" i="6"/>
  <c r="B535" i="6"/>
  <c r="AB534" i="6"/>
  <c r="B534" i="6"/>
  <c r="AB533" i="6"/>
  <c r="B533" i="6"/>
  <c r="AB532" i="6"/>
  <c r="B532" i="6"/>
  <c r="AB531" i="6"/>
  <c r="B531" i="6"/>
  <c r="AB530" i="6"/>
  <c r="B530" i="6"/>
  <c r="AB529" i="6"/>
  <c r="B529" i="6"/>
  <c r="AB528" i="6"/>
  <c r="B528" i="6"/>
  <c r="AB527" i="6"/>
  <c r="B527" i="6"/>
  <c r="AB526" i="6"/>
  <c r="B526" i="6"/>
  <c r="AB525" i="6"/>
  <c r="B525" i="6"/>
  <c r="AB524" i="6"/>
  <c r="B524" i="6"/>
  <c r="AB523" i="6"/>
  <c r="B523" i="6"/>
  <c r="AB522" i="6"/>
  <c r="B522" i="6"/>
  <c r="AB521" i="6"/>
  <c r="B521" i="6"/>
  <c r="AB520" i="6"/>
  <c r="B520" i="6"/>
  <c r="AB519" i="6"/>
  <c r="B519" i="6"/>
  <c r="AB518" i="6"/>
  <c r="B518" i="6"/>
  <c r="AB517" i="6"/>
  <c r="B517" i="6"/>
  <c r="AB516" i="6"/>
  <c r="B516" i="6"/>
  <c r="AB515" i="6"/>
  <c r="B515" i="6"/>
  <c r="AB514" i="6"/>
  <c r="B514" i="6"/>
  <c r="AB513" i="6"/>
  <c r="B513" i="6"/>
  <c r="AB512" i="6"/>
  <c r="B512" i="6"/>
  <c r="AB511" i="6"/>
  <c r="B511" i="6"/>
  <c r="AB510" i="6"/>
  <c r="B510" i="6"/>
  <c r="AB509" i="6"/>
  <c r="B509" i="6"/>
  <c r="AB508" i="6"/>
  <c r="B508" i="6"/>
  <c r="AB507" i="6"/>
  <c r="B507" i="6"/>
  <c r="AB506" i="6"/>
  <c r="B506" i="6"/>
  <c r="AB505" i="6"/>
  <c r="B505" i="6"/>
  <c r="AB504" i="6"/>
  <c r="B504" i="6"/>
  <c r="AB503" i="6"/>
  <c r="B503" i="6"/>
  <c r="AB502" i="6"/>
  <c r="B502" i="6"/>
  <c r="AB501" i="6"/>
  <c r="B501" i="6"/>
  <c r="AB500" i="6"/>
  <c r="B500" i="6"/>
  <c r="AB499" i="6"/>
  <c r="B499" i="6"/>
  <c r="AB498" i="6"/>
  <c r="B498" i="6"/>
  <c r="AB497" i="6"/>
  <c r="B497" i="6"/>
  <c r="AB496" i="6"/>
  <c r="B496" i="6"/>
  <c r="AB495" i="6"/>
  <c r="B495" i="6"/>
  <c r="AB494" i="6"/>
  <c r="B494" i="6"/>
  <c r="AB493" i="6"/>
  <c r="B493" i="6"/>
  <c r="AB492" i="6"/>
  <c r="B492" i="6"/>
  <c r="AB491" i="6"/>
  <c r="B491" i="6"/>
  <c r="AB490" i="6"/>
  <c r="B490" i="6"/>
  <c r="AB489" i="6"/>
  <c r="B489" i="6"/>
  <c r="AB488" i="6"/>
  <c r="B488" i="6"/>
  <c r="AB487" i="6"/>
  <c r="B487" i="6"/>
  <c r="AB486" i="6"/>
  <c r="B486" i="6"/>
  <c r="AB485" i="6"/>
  <c r="B485" i="6"/>
  <c r="AB484" i="6"/>
  <c r="B484" i="6"/>
  <c r="AB483" i="6"/>
  <c r="B483" i="6"/>
  <c r="AB482" i="6"/>
  <c r="B482" i="6"/>
  <c r="AB481" i="6"/>
  <c r="B481" i="6"/>
  <c r="AB480" i="6"/>
  <c r="B480" i="6"/>
  <c r="AB479" i="6"/>
  <c r="B479" i="6"/>
  <c r="AB478" i="6"/>
  <c r="B478" i="6"/>
  <c r="AB477" i="6"/>
  <c r="B477" i="6"/>
  <c r="AB476" i="6"/>
  <c r="B476" i="6"/>
  <c r="AB475" i="6"/>
  <c r="B475" i="6"/>
  <c r="AB474" i="6"/>
  <c r="B474" i="6"/>
  <c r="AB473" i="6"/>
  <c r="B473" i="6"/>
  <c r="AB472" i="6"/>
  <c r="B472" i="6"/>
  <c r="AB471" i="6"/>
  <c r="B471" i="6"/>
  <c r="AB470" i="6"/>
  <c r="B470" i="6"/>
  <c r="AB469" i="6"/>
  <c r="B469" i="6"/>
  <c r="AB468" i="6"/>
  <c r="B468" i="6"/>
  <c r="AB467" i="6"/>
  <c r="B467" i="6"/>
  <c r="AB466" i="6"/>
  <c r="B466" i="6"/>
  <c r="AB465" i="6"/>
  <c r="B465" i="6"/>
  <c r="AB464" i="6"/>
  <c r="B464" i="6"/>
  <c r="AB463" i="6"/>
  <c r="B463" i="6"/>
  <c r="AB462" i="6"/>
  <c r="B462" i="6"/>
  <c r="AB461" i="6"/>
  <c r="B461" i="6"/>
  <c r="AB460" i="6"/>
  <c r="B460" i="6"/>
  <c r="AB459" i="6"/>
  <c r="B459" i="6"/>
  <c r="AB458" i="6"/>
  <c r="B458" i="6"/>
  <c r="AB457" i="6"/>
  <c r="B457" i="6"/>
  <c r="AB456" i="6"/>
  <c r="B456" i="6"/>
  <c r="AB455" i="6"/>
  <c r="B455" i="6"/>
  <c r="AB454" i="6"/>
  <c r="B454" i="6"/>
  <c r="AB453" i="6"/>
  <c r="B453" i="6"/>
  <c r="AB452" i="6"/>
  <c r="B452" i="6"/>
  <c r="AB451" i="6"/>
  <c r="B451" i="6"/>
  <c r="AB450" i="6"/>
  <c r="B450" i="6"/>
  <c r="AB449" i="6"/>
  <c r="B449" i="6"/>
  <c r="AB448" i="6"/>
  <c r="B448" i="6"/>
  <c r="AB447" i="6"/>
  <c r="B447" i="6"/>
  <c r="AB446" i="6"/>
  <c r="B446" i="6"/>
  <c r="AB445" i="6"/>
  <c r="B445" i="6"/>
  <c r="AB444" i="6"/>
  <c r="B444" i="6"/>
  <c r="AB443" i="6"/>
  <c r="B443" i="6"/>
  <c r="AB442" i="6"/>
  <c r="B442" i="6"/>
  <c r="AB441" i="6"/>
  <c r="B441" i="6"/>
  <c r="AB440" i="6"/>
  <c r="B440" i="6"/>
  <c r="AB439" i="6"/>
  <c r="B439" i="6"/>
  <c r="AB438" i="6"/>
  <c r="B438" i="6"/>
  <c r="AB437" i="6"/>
  <c r="B437" i="6"/>
  <c r="AB436" i="6"/>
  <c r="B436" i="6"/>
  <c r="AB435" i="6"/>
  <c r="B435" i="6"/>
  <c r="AB434" i="6"/>
  <c r="B434" i="6"/>
  <c r="AB433" i="6"/>
  <c r="B433" i="6"/>
  <c r="AB432" i="6"/>
  <c r="B432" i="6"/>
  <c r="AB431" i="6"/>
  <c r="B431" i="6"/>
  <c r="AB430" i="6"/>
  <c r="B430" i="6"/>
  <c r="AB429" i="6"/>
  <c r="B429" i="6"/>
  <c r="AB428" i="6"/>
  <c r="B428" i="6"/>
  <c r="AB427" i="6"/>
  <c r="B427" i="6"/>
  <c r="AB426" i="6"/>
  <c r="B426" i="6"/>
  <c r="AB425" i="6"/>
  <c r="B425" i="6"/>
  <c r="AB424" i="6"/>
  <c r="B424" i="6"/>
  <c r="AB423" i="6"/>
  <c r="B423" i="6"/>
  <c r="AB422" i="6"/>
  <c r="B422" i="6"/>
  <c r="AB421" i="6"/>
  <c r="B421" i="6"/>
  <c r="AB420" i="6"/>
  <c r="B420" i="6"/>
  <c r="AB419" i="6"/>
  <c r="B419" i="6"/>
  <c r="AB418" i="6"/>
  <c r="B418" i="6"/>
  <c r="AB417" i="6"/>
  <c r="B417" i="6"/>
  <c r="AB416" i="6"/>
  <c r="B416" i="6"/>
  <c r="AB415" i="6"/>
  <c r="B415" i="6"/>
  <c r="AB414" i="6"/>
  <c r="B414" i="6"/>
  <c r="AB413" i="6"/>
  <c r="B413" i="6"/>
  <c r="AB412" i="6"/>
  <c r="B412" i="6"/>
  <c r="AB411" i="6"/>
  <c r="B411" i="6"/>
  <c r="AB410" i="6"/>
  <c r="B410" i="6"/>
  <c r="AB409" i="6"/>
  <c r="B409" i="6"/>
  <c r="AB408" i="6"/>
  <c r="B408" i="6"/>
  <c r="AB407" i="6"/>
  <c r="B407" i="6"/>
  <c r="AB406" i="6"/>
  <c r="B406" i="6"/>
  <c r="AB405" i="6"/>
  <c r="B405" i="6"/>
  <c r="AB404" i="6"/>
  <c r="B404" i="6"/>
  <c r="AB403" i="6"/>
  <c r="B403" i="6"/>
  <c r="AB402" i="6"/>
  <c r="B402" i="6"/>
  <c r="AB401" i="6"/>
  <c r="B401" i="6"/>
  <c r="AB400" i="6"/>
  <c r="B400" i="6"/>
  <c r="AB399" i="6"/>
  <c r="B399" i="6"/>
  <c r="AB398" i="6"/>
  <c r="B398" i="6"/>
  <c r="AB397" i="6"/>
  <c r="B397" i="6"/>
  <c r="AB396" i="6"/>
  <c r="B396" i="6"/>
  <c r="AB395" i="6"/>
  <c r="B395" i="6"/>
  <c r="AB394" i="6"/>
  <c r="B394" i="6"/>
  <c r="AB393" i="6"/>
  <c r="B393" i="6"/>
  <c r="AB392" i="6"/>
  <c r="B392" i="6"/>
  <c r="AB391" i="6"/>
  <c r="B391" i="6"/>
  <c r="AB390" i="6"/>
  <c r="B390" i="6"/>
  <c r="AB389" i="6"/>
  <c r="B389" i="6"/>
  <c r="AB388" i="6"/>
  <c r="B388" i="6"/>
  <c r="AB387" i="6"/>
  <c r="B387" i="6"/>
  <c r="AB386" i="6"/>
  <c r="B386" i="6"/>
  <c r="AB385" i="6"/>
  <c r="B385" i="6"/>
  <c r="AB384" i="6"/>
  <c r="B384" i="6"/>
  <c r="AB383" i="6"/>
  <c r="B383" i="6"/>
  <c r="AB382" i="6"/>
  <c r="B382" i="6"/>
  <c r="AB381" i="6"/>
  <c r="B381" i="6"/>
  <c r="AB380" i="6"/>
  <c r="B380" i="6"/>
  <c r="AB379" i="6"/>
  <c r="B379" i="6"/>
  <c r="AB378" i="6"/>
  <c r="B378" i="6"/>
  <c r="AB377" i="6"/>
  <c r="B377" i="6"/>
  <c r="AB376" i="6"/>
  <c r="B376" i="6"/>
  <c r="AB375" i="6"/>
  <c r="B375" i="6"/>
  <c r="AB374" i="6"/>
  <c r="B374" i="6"/>
  <c r="AB373" i="6"/>
  <c r="B373" i="6"/>
  <c r="AB372" i="6"/>
  <c r="B372" i="6"/>
  <c r="AB371" i="6"/>
  <c r="B371" i="6"/>
  <c r="AB370" i="6"/>
  <c r="B370" i="6"/>
  <c r="AB369" i="6"/>
  <c r="B369" i="6"/>
  <c r="AB368" i="6"/>
  <c r="B368" i="6"/>
  <c r="AB367" i="6"/>
  <c r="B367" i="6"/>
  <c r="AB366" i="6"/>
  <c r="B366" i="6"/>
  <c r="AB365" i="6"/>
  <c r="B365" i="6"/>
  <c r="AB364" i="6"/>
  <c r="B364" i="6"/>
  <c r="AB363" i="6"/>
  <c r="B363" i="6"/>
  <c r="AB362" i="6"/>
  <c r="B362" i="6"/>
  <c r="AB361" i="6"/>
  <c r="B361" i="6"/>
  <c r="AB360" i="6"/>
  <c r="B360" i="6"/>
  <c r="AB359" i="6"/>
  <c r="B359" i="6"/>
  <c r="AB358" i="6"/>
  <c r="B358" i="6"/>
  <c r="AB357" i="6"/>
  <c r="B357" i="6"/>
  <c r="AB356" i="6"/>
  <c r="B356" i="6"/>
  <c r="AB355" i="6"/>
  <c r="B355" i="6"/>
  <c r="AB354" i="6"/>
  <c r="B354" i="6"/>
  <c r="AB353" i="6"/>
  <c r="B353" i="6"/>
  <c r="AB352" i="6"/>
  <c r="B352" i="6"/>
  <c r="AB351" i="6"/>
  <c r="B351" i="6"/>
  <c r="AB350" i="6"/>
  <c r="B350" i="6"/>
  <c r="AB349" i="6"/>
  <c r="B349" i="6"/>
  <c r="AB348" i="6"/>
  <c r="B348" i="6"/>
  <c r="AB347" i="6"/>
  <c r="B347" i="6"/>
  <c r="AB346" i="6"/>
  <c r="B346" i="6"/>
  <c r="AB345" i="6"/>
  <c r="B345" i="6"/>
  <c r="AB344" i="6"/>
  <c r="B344" i="6"/>
  <c r="AB343" i="6"/>
  <c r="B343" i="6"/>
  <c r="AB342" i="6"/>
  <c r="B342" i="6"/>
  <c r="AB341" i="6"/>
  <c r="B341" i="6"/>
  <c r="AB340" i="6"/>
  <c r="B340" i="6"/>
  <c r="AB339" i="6"/>
  <c r="B339" i="6"/>
  <c r="AB338" i="6"/>
  <c r="B338" i="6"/>
  <c r="AB337" i="6"/>
  <c r="B337" i="6"/>
  <c r="AB336" i="6"/>
  <c r="B336" i="6"/>
  <c r="AB335" i="6"/>
  <c r="B335" i="6"/>
  <c r="AB334" i="6"/>
  <c r="B334" i="6"/>
  <c r="AB333" i="6"/>
  <c r="B333" i="6"/>
  <c r="AB332" i="6"/>
  <c r="B332" i="6"/>
  <c r="AB331" i="6"/>
  <c r="B331" i="6"/>
  <c r="AB330" i="6"/>
  <c r="B330" i="6"/>
  <c r="AB329" i="6"/>
  <c r="B329" i="6"/>
  <c r="AB328" i="6"/>
  <c r="B328" i="6"/>
  <c r="AB327" i="6"/>
  <c r="B327" i="6"/>
  <c r="AB326" i="6"/>
  <c r="B326" i="6"/>
  <c r="AB325" i="6"/>
  <c r="B325" i="6"/>
  <c r="AB324" i="6"/>
  <c r="B324" i="6"/>
  <c r="AB323" i="6"/>
  <c r="B323" i="6"/>
  <c r="AB322" i="6"/>
  <c r="B322" i="6"/>
  <c r="AB321" i="6"/>
  <c r="B321" i="6"/>
  <c r="AB320" i="6"/>
  <c r="B320" i="6"/>
  <c r="AB319" i="6"/>
  <c r="B319" i="6"/>
  <c r="AB318" i="6"/>
  <c r="B318" i="6"/>
  <c r="AB317" i="6"/>
  <c r="B317" i="6"/>
  <c r="AB316" i="6"/>
  <c r="B316" i="6"/>
  <c r="AB315" i="6"/>
  <c r="B315" i="6"/>
  <c r="AB314" i="6"/>
  <c r="B314" i="6"/>
  <c r="AB313" i="6"/>
  <c r="B313" i="6"/>
  <c r="AB312" i="6"/>
  <c r="B312" i="6"/>
  <c r="AB311" i="6"/>
  <c r="B311" i="6"/>
  <c r="AB310" i="6"/>
  <c r="B310" i="6"/>
  <c r="AB309" i="6"/>
  <c r="B309" i="6"/>
  <c r="AB308" i="6"/>
  <c r="B308" i="6"/>
  <c r="AB307" i="6"/>
  <c r="B307" i="6"/>
  <c r="AB306" i="6"/>
  <c r="B306" i="6"/>
  <c r="AB305" i="6"/>
  <c r="B305" i="6"/>
  <c r="AB304" i="6"/>
  <c r="B304" i="6"/>
  <c r="AB303" i="6"/>
  <c r="B303" i="6"/>
  <c r="AB302" i="6"/>
  <c r="B302" i="6"/>
  <c r="AB301" i="6"/>
  <c r="B301" i="6"/>
  <c r="AB300" i="6"/>
  <c r="B300" i="6"/>
  <c r="AB299" i="6"/>
  <c r="B299" i="6"/>
  <c r="AB298" i="6"/>
  <c r="B298" i="6"/>
  <c r="AB297" i="6"/>
  <c r="B297" i="6"/>
  <c r="AB296" i="6"/>
  <c r="B296" i="6"/>
  <c r="AB295" i="6"/>
  <c r="B295" i="6"/>
  <c r="AB294" i="6"/>
  <c r="B294" i="6"/>
  <c r="AB293" i="6"/>
  <c r="B293" i="6"/>
  <c r="AB292" i="6"/>
  <c r="B292" i="6"/>
  <c r="AB291" i="6"/>
  <c r="B291" i="6"/>
  <c r="AB290" i="6"/>
  <c r="B290" i="6"/>
  <c r="AB289" i="6"/>
  <c r="B289" i="6"/>
  <c r="AB288" i="6"/>
  <c r="B288" i="6"/>
  <c r="AB287" i="6"/>
  <c r="B287" i="6"/>
  <c r="AB286" i="6"/>
  <c r="B286" i="6"/>
  <c r="AB285" i="6"/>
  <c r="B285" i="6"/>
  <c r="AB284" i="6"/>
  <c r="B284" i="6"/>
  <c r="AB283" i="6"/>
  <c r="B283" i="6"/>
  <c r="AB282" i="6"/>
  <c r="B282" i="6"/>
  <c r="AB281" i="6"/>
  <c r="B281" i="6"/>
  <c r="AB280" i="6"/>
  <c r="B280" i="6"/>
  <c r="AB279" i="6"/>
  <c r="B279" i="6"/>
  <c r="AB278" i="6"/>
  <c r="B278" i="6"/>
  <c r="AB277" i="6"/>
  <c r="B277" i="6"/>
  <c r="AB276" i="6"/>
  <c r="B276" i="6"/>
  <c r="AB275" i="6"/>
  <c r="B275" i="6"/>
  <c r="AB274" i="6"/>
  <c r="B274" i="6"/>
  <c r="AB273" i="6"/>
  <c r="B273" i="6"/>
  <c r="AB272" i="6"/>
  <c r="B272" i="6"/>
  <c r="AB271" i="6"/>
  <c r="B271" i="6"/>
  <c r="AB270" i="6"/>
  <c r="B270" i="6"/>
  <c r="AB269" i="6"/>
  <c r="B269" i="6"/>
  <c r="AB268" i="6"/>
  <c r="B268" i="6"/>
  <c r="AB267" i="6"/>
  <c r="B267" i="6"/>
  <c r="AB266" i="6"/>
  <c r="B266" i="6"/>
  <c r="AB265" i="6"/>
  <c r="B265" i="6"/>
  <c r="AB264" i="6"/>
  <c r="B264" i="6"/>
  <c r="AB263" i="6"/>
  <c r="B263" i="6"/>
  <c r="AB262" i="6"/>
  <c r="B262" i="6"/>
  <c r="AB261" i="6"/>
  <c r="B261" i="6"/>
  <c r="AB260" i="6"/>
  <c r="B260" i="6"/>
  <c r="AB259" i="6"/>
  <c r="B259" i="6"/>
  <c r="AB258" i="6"/>
  <c r="B258" i="6"/>
  <c r="AB257" i="6"/>
  <c r="B257" i="6"/>
  <c r="AB256" i="6"/>
  <c r="B256" i="6"/>
  <c r="AB255" i="6"/>
  <c r="B255" i="6"/>
  <c r="AB254" i="6"/>
  <c r="B254" i="6"/>
  <c r="AB253" i="6"/>
  <c r="B253" i="6"/>
  <c r="AB252" i="6"/>
  <c r="B252" i="6"/>
  <c r="AB251" i="6"/>
  <c r="B251" i="6"/>
  <c r="AB250" i="6"/>
  <c r="B250" i="6"/>
  <c r="AB249" i="6"/>
  <c r="B249" i="6"/>
  <c r="AB248" i="6"/>
  <c r="B248" i="6"/>
  <c r="AB247" i="6"/>
  <c r="B247" i="6"/>
  <c r="AB246" i="6"/>
  <c r="B246" i="6"/>
  <c r="AB245" i="6"/>
  <c r="B245" i="6"/>
  <c r="AB244" i="6"/>
  <c r="B244" i="6"/>
  <c r="AB243" i="6"/>
  <c r="B243" i="6"/>
  <c r="AB242" i="6"/>
  <c r="B242" i="6"/>
  <c r="AB241" i="6"/>
  <c r="B241" i="6"/>
  <c r="AB240" i="6"/>
  <c r="B240" i="6"/>
  <c r="AB239" i="6"/>
  <c r="B239" i="6"/>
  <c r="AB238" i="6"/>
  <c r="B238" i="6"/>
  <c r="AB237" i="6"/>
  <c r="B237" i="6"/>
  <c r="AB236" i="6"/>
  <c r="B236" i="6"/>
  <c r="AB235" i="6"/>
  <c r="B235" i="6"/>
  <c r="AB234" i="6"/>
  <c r="B234" i="6"/>
  <c r="AB233" i="6"/>
  <c r="B233" i="6"/>
  <c r="AB232" i="6"/>
  <c r="B232" i="6"/>
  <c r="AB231" i="6"/>
  <c r="B231" i="6"/>
  <c r="AB230" i="6"/>
  <c r="B230" i="6"/>
  <c r="AB229" i="6"/>
  <c r="B229" i="6"/>
  <c r="AB228" i="6"/>
  <c r="B228" i="6"/>
  <c r="AB227" i="6"/>
  <c r="B227" i="6"/>
  <c r="AB226" i="6"/>
  <c r="B226" i="6"/>
  <c r="AB225" i="6"/>
  <c r="B225" i="6"/>
  <c r="AB224" i="6"/>
  <c r="B224" i="6"/>
  <c r="AB223" i="6"/>
  <c r="B223" i="6"/>
  <c r="AB222" i="6"/>
  <c r="B222" i="6"/>
  <c r="AB221" i="6"/>
  <c r="B221" i="6"/>
  <c r="AB220" i="6"/>
  <c r="B220" i="6"/>
  <c r="AB219" i="6"/>
  <c r="B219" i="6"/>
  <c r="AB218" i="6"/>
  <c r="B218" i="6"/>
  <c r="AB217" i="6"/>
  <c r="B217" i="6"/>
  <c r="AB216" i="6"/>
  <c r="B216" i="6"/>
  <c r="AB215" i="6"/>
  <c r="B215" i="6"/>
  <c r="AB214" i="6"/>
  <c r="B214" i="6"/>
  <c r="AB213" i="6"/>
  <c r="B213" i="6"/>
  <c r="AB212" i="6"/>
  <c r="B212" i="6"/>
  <c r="AB211" i="6"/>
  <c r="B211" i="6"/>
  <c r="AB210" i="6"/>
  <c r="B210" i="6"/>
  <c r="AB209" i="6"/>
  <c r="B209" i="6"/>
  <c r="AB208" i="6"/>
  <c r="B208" i="6"/>
  <c r="AB207" i="6"/>
  <c r="B207" i="6"/>
  <c r="AB206" i="6"/>
  <c r="B206" i="6"/>
  <c r="AB205" i="6"/>
  <c r="B205" i="6"/>
  <c r="AB204" i="6"/>
  <c r="B204" i="6"/>
  <c r="AB203" i="6"/>
  <c r="B203" i="6"/>
  <c r="AB202" i="6"/>
  <c r="B202" i="6"/>
  <c r="AB201" i="6"/>
  <c r="B201" i="6"/>
  <c r="AB200" i="6"/>
  <c r="B200" i="6"/>
  <c r="AB199" i="6"/>
  <c r="B199" i="6"/>
  <c r="AB198" i="6"/>
  <c r="B198" i="6"/>
  <c r="AB197" i="6"/>
  <c r="B197" i="6"/>
  <c r="AB196" i="6"/>
  <c r="B196" i="6"/>
  <c r="AB195" i="6"/>
  <c r="B195" i="6"/>
  <c r="AB194" i="6"/>
  <c r="B194" i="6"/>
  <c r="AB193" i="6"/>
  <c r="B193" i="6"/>
  <c r="AB192" i="6"/>
  <c r="B192" i="6"/>
  <c r="AB191" i="6"/>
  <c r="B191" i="6"/>
  <c r="AB190" i="6"/>
  <c r="B190" i="6"/>
  <c r="AB189" i="6"/>
  <c r="B189" i="6"/>
  <c r="AB188" i="6"/>
  <c r="B188" i="6"/>
  <c r="AB187" i="6"/>
  <c r="B187" i="6"/>
  <c r="AB186" i="6"/>
  <c r="B186" i="6"/>
  <c r="AB185" i="6"/>
  <c r="B185" i="6"/>
  <c r="AB184" i="6"/>
  <c r="B184" i="6"/>
  <c r="AB183" i="6"/>
  <c r="B183" i="6"/>
  <c r="AB182" i="6"/>
  <c r="B182" i="6"/>
  <c r="AB181" i="6"/>
  <c r="B181" i="6"/>
  <c r="AB180" i="6"/>
  <c r="B180" i="6"/>
  <c r="AB179" i="6"/>
  <c r="B179" i="6"/>
  <c r="AB178" i="6"/>
  <c r="B178" i="6"/>
  <c r="AB177" i="6"/>
  <c r="B177" i="6"/>
  <c r="AB176" i="6"/>
  <c r="B176" i="6"/>
  <c r="AB175" i="6"/>
  <c r="B175" i="6"/>
  <c r="AB174" i="6"/>
  <c r="B174" i="6"/>
  <c r="AB173" i="6"/>
  <c r="B173" i="6"/>
  <c r="AB172" i="6"/>
  <c r="B172" i="6"/>
  <c r="AB171" i="6"/>
  <c r="B171" i="6"/>
  <c r="AB170" i="6"/>
  <c r="B170" i="6"/>
  <c r="AB169" i="6"/>
  <c r="B169" i="6"/>
  <c r="AB168" i="6"/>
  <c r="B168" i="6"/>
  <c r="AB167" i="6"/>
  <c r="B167" i="6"/>
  <c r="AB166" i="6"/>
  <c r="B166" i="6"/>
  <c r="AB165" i="6"/>
  <c r="B165" i="6"/>
  <c r="AB164" i="6"/>
  <c r="B164" i="6"/>
  <c r="AB163" i="6"/>
  <c r="B163" i="6"/>
  <c r="AB162" i="6"/>
  <c r="B162" i="6"/>
  <c r="AB161" i="6"/>
  <c r="B161" i="6"/>
  <c r="AB160" i="6"/>
  <c r="B160" i="6"/>
  <c r="AB159" i="6"/>
  <c r="B159" i="6"/>
  <c r="AB158" i="6"/>
  <c r="B158" i="6"/>
  <c r="AB157" i="6"/>
  <c r="B157" i="6"/>
  <c r="AB156" i="6"/>
  <c r="B156" i="6"/>
  <c r="AB155" i="6"/>
  <c r="B155" i="6"/>
  <c r="AB154" i="6"/>
  <c r="B154" i="6"/>
  <c r="AB153" i="6"/>
  <c r="B153" i="6"/>
  <c r="AB152" i="6"/>
  <c r="B152" i="6"/>
  <c r="AB151" i="6"/>
  <c r="B151" i="6"/>
  <c r="AB150" i="6"/>
  <c r="B150" i="6"/>
  <c r="AB149" i="6"/>
  <c r="B149" i="6"/>
  <c r="AB148" i="6"/>
  <c r="B148" i="6"/>
  <c r="AB147" i="6"/>
  <c r="B147" i="6"/>
  <c r="AB146" i="6"/>
  <c r="B146" i="6"/>
  <c r="AB145" i="6"/>
  <c r="B145" i="6"/>
  <c r="AB144" i="6"/>
  <c r="B144" i="6"/>
  <c r="AB143" i="6"/>
  <c r="B143" i="6"/>
  <c r="AB142" i="6"/>
  <c r="B142" i="6"/>
  <c r="AB141" i="6"/>
  <c r="B141" i="6"/>
  <c r="AB140" i="6"/>
  <c r="B140" i="6"/>
  <c r="AB139" i="6"/>
  <c r="B139" i="6"/>
  <c r="AB138" i="6"/>
  <c r="B138" i="6"/>
  <c r="AB137" i="6"/>
  <c r="B137" i="6"/>
  <c r="AB136" i="6"/>
  <c r="B136" i="6"/>
  <c r="AB135" i="6"/>
  <c r="B135" i="6"/>
  <c r="AB134" i="6"/>
  <c r="B134" i="6"/>
  <c r="AB133" i="6"/>
  <c r="B133" i="6"/>
  <c r="AB132" i="6"/>
  <c r="B132" i="6"/>
  <c r="AB131" i="6"/>
  <c r="B131" i="6"/>
  <c r="AB130" i="6"/>
  <c r="B130" i="6"/>
  <c r="AB129" i="6"/>
  <c r="B129" i="6"/>
  <c r="AB128" i="6"/>
  <c r="B128" i="6"/>
  <c r="AB127" i="6"/>
  <c r="B127" i="6"/>
  <c r="AB126" i="6"/>
  <c r="B126" i="6"/>
  <c r="AB125" i="6"/>
  <c r="B125" i="6"/>
  <c r="AB124" i="6"/>
  <c r="B124" i="6"/>
  <c r="AB123" i="6"/>
  <c r="B123" i="6"/>
  <c r="AB122" i="6"/>
  <c r="B122" i="6"/>
  <c r="AB121" i="6"/>
  <c r="B121" i="6"/>
  <c r="AB120" i="6"/>
  <c r="B120" i="6"/>
  <c r="AB119" i="6"/>
  <c r="B119" i="6"/>
  <c r="AB118" i="6"/>
  <c r="B118" i="6"/>
  <c r="AB117" i="6"/>
  <c r="B117" i="6"/>
  <c r="AB116" i="6"/>
  <c r="B116" i="6"/>
  <c r="AB115" i="6"/>
  <c r="B115" i="6"/>
  <c r="AB114" i="6"/>
  <c r="B114" i="6"/>
  <c r="AB113" i="6"/>
  <c r="B113" i="6"/>
  <c r="AB112" i="6"/>
  <c r="B112" i="6"/>
  <c r="AB111" i="6"/>
  <c r="B111" i="6"/>
  <c r="AB110" i="6"/>
  <c r="B110" i="6"/>
  <c r="AB109" i="6"/>
  <c r="B109" i="6"/>
  <c r="AB108" i="6"/>
  <c r="B108" i="6"/>
  <c r="AB107" i="6"/>
  <c r="B107" i="6"/>
  <c r="AB106" i="6"/>
  <c r="B106" i="6"/>
  <c r="AB105" i="6"/>
  <c r="B105" i="6"/>
  <c r="AB104" i="6"/>
  <c r="B104" i="6"/>
  <c r="AB103" i="6"/>
  <c r="B103" i="6"/>
  <c r="AB102" i="6"/>
  <c r="B102" i="6"/>
  <c r="AB101" i="6"/>
  <c r="B101" i="6"/>
  <c r="AB100" i="6"/>
  <c r="B100" i="6"/>
  <c r="AB99" i="6"/>
  <c r="B99" i="6"/>
  <c r="AB98" i="6"/>
  <c r="B98" i="6"/>
  <c r="AB97" i="6"/>
  <c r="B97" i="6"/>
  <c r="AB96" i="6"/>
  <c r="B96" i="6"/>
  <c r="AB95" i="6"/>
  <c r="B95" i="6"/>
  <c r="AB94" i="6"/>
  <c r="B94" i="6"/>
  <c r="AB93" i="6"/>
  <c r="B93" i="6"/>
  <c r="AB92" i="6"/>
  <c r="B92" i="6"/>
  <c r="AB91" i="6"/>
  <c r="B91" i="6"/>
  <c r="AB90" i="6"/>
  <c r="B90" i="6"/>
  <c r="AB89" i="6"/>
  <c r="B89" i="6"/>
  <c r="AB88" i="6"/>
  <c r="B88" i="6"/>
  <c r="AB87" i="6"/>
  <c r="B87" i="6"/>
  <c r="AB86" i="6"/>
  <c r="B86" i="6"/>
  <c r="AB85" i="6"/>
  <c r="B85" i="6"/>
  <c r="AB84" i="6"/>
  <c r="B84" i="6"/>
  <c r="AB83" i="6"/>
  <c r="B83" i="6"/>
  <c r="AB82" i="6"/>
  <c r="B82" i="6"/>
  <c r="AB81" i="6"/>
  <c r="B81" i="6"/>
  <c r="AB80" i="6"/>
  <c r="B80" i="6"/>
  <c r="AB79" i="6"/>
  <c r="B79" i="6"/>
  <c r="AB78" i="6"/>
  <c r="B78" i="6"/>
  <c r="AB77" i="6"/>
  <c r="B77" i="6"/>
  <c r="AB76" i="6"/>
  <c r="B76" i="6"/>
  <c r="AB75" i="6"/>
  <c r="B75" i="6"/>
  <c r="AB74" i="6"/>
  <c r="B74" i="6"/>
  <c r="AB73" i="6"/>
  <c r="B73" i="6"/>
  <c r="AB72" i="6"/>
  <c r="B72" i="6"/>
  <c r="AB71" i="6"/>
  <c r="B71" i="6"/>
  <c r="AB70" i="6"/>
  <c r="B70" i="6"/>
  <c r="AB69" i="6"/>
  <c r="B69" i="6"/>
  <c r="AB68" i="6"/>
  <c r="B68" i="6"/>
  <c r="AB67" i="6"/>
  <c r="B67" i="6"/>
  <c r="AB66" i="6"/>
  <c r="B66" i="6"/>
  <c r="AB65" i="6"/>
  <c r="B65" i="6"/>
  <c r="AB64" i="6"/>
  <c r="B64" i="6"/>
  <c r="AB63" i="6"/>
  <c r="B63" i="6"/>
  <c r="AB62" i="6"/>
  <c r="B62" i="6"/>
  <c r="AB61" i="6"/>
  <c r="B61" i="6"/>
  <c r="AB60" i="6"/>
  <c r="B60" i="6"/>
  <c r="AB59" i="6"/>
  <c r="B59" i="6"/>
  <c r="AB58" i="6"/>
  <c r="B58" i="6"/>
  <c r="AB57" i="6"/>
  <c r="B57" i="6"/>
  <c r="AB56" i="6"/>
  <c r="B56" i="6"/>
  <c r="AB55" i="6"/>
  <c r="B55" i="6"/>
  <c r="AB54" i="6"/>
  <c r="B54" i="6"/>
  <c r="AB53" i="6"/>
  <c r="B53" i="6"/>
  <c r="AB52" i="6"/>
  <c r="B52" i="6"/>
  <c r="AB51" i="6"/>
  <c r="B51" i="6"/>
  <c r="AB50" i="6"/>
  <c r="B50" i="6"/>
  <c r="AB49" i="6"/>
  <c r="B49" i="6"/>
  <c r="AB48" i="6"/>
  <c r="B48" i="6"/>
  <c r="AB47" i="6"/>
  <c r="B47" i="6"/>
  <c r="AB46" i="6"/>
  <c r="B46" i="6"/>
  <c r="AB45" i="6"/>
  <c r="B45" i="6"/>
  <c r="AB44" i="6"/>
  <c r="B44" i="6"/>
  <c r="AB43" i="6"/>
  <c r="B43" i="6"/>
  <c r="AB42" i="6"/>
  <c r="B42" i="6"/>
  <c r="AB41" i="6"/>
  <c r="B41" i="6"/>
  <c r="AB40" i="6"/>
  <c r="B40" i="6"/>
  <c r="AB39" i="6"/>
  <c r="B39" i="6"/>
  <c r="AB38" i="6"/>
  <c r="B38" i="6"/>
  <c r="AB37" i="6"/>
  <c r="B37" i="6"/>
  <c r="AB36" i="6"/>
  <c r="B36" i="6"/>
  <c r="AB35" i="6"/>
  <c r="B35" i="6"/>
  <c r="AB34" i="6"/>
  <c r="B34" i="6"/>
  <c r="AB33" i="6"/>
  <c r="B33" i="6"/>
  <c r="AB32" i="6"/>
  <c r="B32" i="6"/>
  <c r="AB31" i="6"/>
  <c r="B31" i="6"/>
  <c r="AB30" i="6"/>
  <c r="B30" i="6"/>
  <c r="AB29" i="6"/>
  <c r="B29" i="6"/>
  <c r="AB28" i="6"/>
  <c r="B28" i="6"/>
  <c r="AB27" i="6"/>
  <c r="B27" i="6"/>
  <c r="AB26" i="6"/>
  <c r="B26" i="6"/>
  <c r="AB25" i="6"/>
  <c r="B25" i="6"/>
  <c r="AB24" i="6"/>
  <c r="B24" i="6"/>
  <c r="AB23" i="6"/>
  <c r="B23" i="6"/>
  <c r="AB22" i="6"/>
  <c r="B22" i="6"/>
  <c r="AB21" i="6"/>
  <c r="B21" i="6"/>
  <c r="AB20" i="6"/>
  <c r="B20" i="6"/>
  <c r="AB19" i="6"/>
  <c r="B19" i="6"/>
  <c r="AB18" i="6"/>
  <c r="B18" i="6"/>
  <c r="AB17" i="6"/>
  <c r="B17" i="6"/>
  <c r="AB16" i="6"/>
  <c r="B16" i="6"/>
  <c r="AB15" i="6"/>
  <c r="B15" i="6"/>
  <c r="AB14" i="6"/>
  <c r="B14" i="6"/>
  <c r="AB13" i="6"/>
  <c r="B13" i="6"/>
  <c r="AB12" i="6"/>
  <c r="B12" i="6"/>
  <c r="AB11" i="6"/>
  <c r="B11" i="6"/>
  <c r="AB10" i="6"/>
  <c r="B10" i="6"/>
  <c r="AB9" i="6"/>
  <c r="B9" i="6"/>
  <c r="AB8" i="6"/>
  <c r="B8" i="6"/>
  <c r="AB7" i="6"/>
  <c r="B7" i="6"/>
  <c r="AB6" i="6"/>
  <c r="B6" i="6"/>
  <c r="AB5" i="6"/>
  <c r="B5" i="6"/>
  <c r="AB4" i="6"/>
  <c r="B4" i="6"/>
  <c r="AB3" i="6"/>
  <c r="B3" i="6"/>
  <c r="AB2" i="6"/>
  <c r="B2" i="6"/>
  <c r="P20" i="8"/>
  <c r="O21" i="8" s="1"/>
  <c r="N22" i="8" s="1"/>
  <c r="M23" i="8" s="1"/>
  <c r="L24" i="8" s="1"/>
  <c r="K25" i="8" s="1"/>
  <c r="J26" i="8" s="1"/>
  <c r="I27" i="8" s="1"/>
  <c r="H28" i="8" s="1"/>
  <c r="O20" i="8"/>
  <c r="N21" i="8" s="1"/>
  <c r="M22" i="8" s="1"/>
  <c r="L23" i="8" s="1"/>
  <c r="K24" i="8" s="1"/>
  <c r="J25" i="8" s="1"/>
  <c r="I26" i="8" s="1"/>
  <c r="H27" i="8" s="1"/>
  <c r="G28" i="8" s="1"/>
  <c r="L20" i="8"/>
  <c r="K21" i="8" s="1"/>
  <c r="J22" i="8" s="1"/>
  <c r="I23" i="8" s="1"/>
  <c r="H24" i="8" s="1"/>
  <c r="G25" i="8" s="1"/>
  <c r="F26" i="8" s="1"/>
  <c r="E27" i="8" s="1"/>
  <c r="D28" i="8" s="1"/>
  <c r="C98" i="7" s="1"/>
  <c r="K20" i="8"/>
  <c r="J21" i="8" s="1"/>
  <c r="I22" i="8" s="1"/>
  <c r="H23" i="8" s="1"/>
  <c r="G24" i="8" s="1"/>
  <c r="F25" i="8" s="1"/>
  <c r="E26" i="8" s="1"/>
  <c r="D27" i="8" s="1"/>
  <c r="H20" i="8"/>
  <c r="G21" i="8" s="1"/>
  <c r="F22" i="8" s="1"/>
  <c r="E23" i="8" s="1"/>
  <c r="D24" i="8" s="1"/>
  <c r="G20" i="8"/>
  <c r="F21" i="8" s="1"/>
  <c r="E22" i="8" s="1"/>
  <c r="D23" i="8" s="1"/>
  <c r="E20" i="8"/>
  <c r="D21" i="8" s="1"/>
  <c r="D20" i="8"/>
  <c r="Q19" i="8"/>
  <c r="P19" i="8"/>
  <c r="O19" i="8"/>
  <c r="N20" i="8" s="1"/>
  <c r="M21" i="8" s="1"/>
  <c r="L22" i="8" s="1"/>
  <c r="K23" i="8" s="1"/>
  <c r="J24" i="8" s="1"/>
  <c r="I25" i="8" s="1"/>
  <c r="H26" i="8" s="1"/>
  <c r="G27" i="8" s="1"/>
  <c r="F28" i="8" s="1"/>
  <c r="N19" i="8"/>
  <c r="M20" i="8" s="1"/>
  <c r="L21" i="8" s="1"/>
  <c r="K22" i="8" s="1"/>
  <c r="J23" i="8" s="1"/>
  <c r="I24" i="8" s="1"/>
  <c r="H25" i="8" s="1"/>
  <c r="G26" i="8" s="1"/>
  <c r="F27" i="8" s="1"/>
  <c r="E28" i="8" s="1"/>
  <c r="M19" i="8"/>
  <c r="L19" i="8"/>
  <c r="K19" i="8"/>
  <c r="J20" i="8" s="1"/>
  <c r="I21" i="8" s="1"/>
  <c r="H22" i="8" s="1"/>
  <c r="G23" i="8" s="1"/>
  <c r="F24" i="8" s="1"/>
  <c r="E25" i="8" s="1"/>
  <c r="D26" i="8" s="1"/>
  <c r="J19" i="8"/>
  <c r="I20" i="8" s="1"/>
  <c r="H21" i="8" s="1"/>
  <c r="G22" i="8" s="1"/>
  <c r="F23" i="8" s="1"/>
  <c r="E24" i="8" s="1"/>
  <c r="D25" i="8" s="1"/>
  <c r="I19" i="8"/>
  <c r="H19" i="8"/>
  <c r="G19" i="8"/>
  <c r="F20" i="8" s="1"/>
  <c r="E21" i="8" s="1"/>
  <c r="D22" i="8" s="1"/>
  <c r="F19" i="8"/>
  <c r="E19" i="8"/>
  <c r="D19" i="8"/>
  <c r="M5" i="8"/>
  <c r="L6" i="8" s="1"/>
  <c r="K7" i="8" s="1"/>
  <c r="J8" i="8" s="1"/>
  <c r="I9" i="8" s="1"/>
  <c r="H10" i="8" s="1"/>
  <c r="G11" i="8" s="1"/>
  <c r="F12" i="8" s="1"/>
  <c r="E13" i="8" s="1"/>
  <c r="D14" i="8" s="1"/>
  <c r="I5" i="8"/>
  <c r="H6" i="8" s="1"/>
  <c r="G7" i="8" s="1"/>
  <c r="F8" i="8" s="1"/>
  <c r="E9" i="8" s="1"/>
  <c r="D10" i="8" s="1"/>
  <c r="E5" i="8"/>
  <c r="D6" i="8" s="1"/>
  <c r="O4" i="8"/>
  <c r="N5" i="8" s="1"/>
  <c r="M6" i="8" s="1"/>
  <c r="L7" i="8" s="1"/>
  <c r="K8" i="8" s="1"/>
  <c r="J9" i="8" s="1"/>
  <c r="I10" i="8" s="1"/>
  <c r="H11" i="8" s="1"/>
  <c r="G12" i="8" s="1"/>
  <c r="F13" i="8" s="1"/>
  <c r="E14" i="8" s="1"/>
  <c r="D15" i="8" s="1"/>
  <c r="N4" i="8"/>
  <c r="K4" i="8"/>
  <c r="J5" i="8" s="1"/>
  <c r="I6" i="8" s="1"/>
  <c r="H7" i="8" s="1"/>
  <c r="G8" i="8" s="1"/>
  <c r="F9" i="8" s="1"/>
  <c r="E10" i="8" s="1"/>
  <c r="D11" i="8" s="1"/>
  <c r="J4" i="8"/>
  <c r="G4" i="8"/>
  <c r="F5" i="8" s="1"/>
  <c r="E6" i="8" s="1"/>
  <c r="D7" i="8" s="1"/>
  <c r="F4" i="8"/>
  <c r="R3" i="8"/>
  <c r="Q4" i="8" s="1"/>
  <c r="P5" i="8" s="1"/>
  <c r="O6" i="8" s="1"/>
  <c r="N7" i="8" s="1"/>
  <c r="M8" i="8" s="1"/>
  <c r="L9" i="8" s="1"/>
  <c r="K10" i="8" s="1"/>
  <c r="J11" i="8" s="1"/>
  <c r="I12" i="8" s="1"/>
  <c r="H13" i="8" s="1"/>
  <c r="G14" i="8" s="1"/>
  <c r="F15" i="8" s="1"/>
  <c r="E16" i="8" s="1"/>
  <c r="D17" i="8" s="1"/>
  <c r="Q3" i="8"/>
  <c r="P4" i="8" s="1"/>
  <c r="O5" i="8" s="1"/>
  <c r="N6" i="8" s="1"/>
  <c r="M7" i="8" s="1"/>
  <c r="L8" i="8" s="1"/>
  <c r="K9" i="8" s="1"/>
  <c r="J10" i="8" s="1"/>
  <c r="I11" i="8" s="1"/>
  <c r="H12" i="8" s="1"/>
  <c r="G13" i="8" s="1"/>
  <c r="F14" i="8" s="1"/>
  <c r="E15" i="8" s="1"/>
  <c r="D16" i="8" s="1"/>
  <c r="P3" i="8"/>
  <c r="O3" i="8"/>
  <c r="N3" i="8"/>
  <c r="M4" i="8" s="1"/>
  <c r="L5" i="8" s="1"/>
  <c r="K6" i="8" s="1"/>
  <c r="J7" i="8" s="1"/>
  <c r="I8" i="8" s="1"/>
  <c r="H9" i="8" s="1"/>
  <c r="G10" i="8" s="1"/>
  <c r="F11" i="8" s="1"/>
  <c r="E12" i="8" s="1"/>
  <c r="D13" i="8" s="1"/>
  <c r="M3" i="8"/>
  <c r="L4" i="8" s="1"/>
  <c r="K5" i="8" s="1"/>
  <c r="J6" i="8" s="1"/>
  <c r="I7" i="8" s="1"/>
  <c r="H8" i="8" s="1"/>
  <c r="G9" i="8" s="1"/>
  <c r="F10" i="8" s="1"/>
  <c r="E11" i="8" s="1"/>
  <c r="D12" i="8" s="1"/>
  <c r="L3" i="8"/>
  <c r="K3" i="8"/>
  <c r="J3" i="8"/>
  <c r="I4" i="8" s="1"/>
  <c r="H5" i="8" s="1"/>
  <c r="G6" i="8" s="1"/>
  <c r="F7" i="8" s="1"/>
  <c r="E8" i="8" s="1"/>
  <c r="D9" i="8" s="1"/>
  <c r="I3" i="8"/>
  <c r="H4" i="8" s="1"/>
  <c r="G5" i="8" s="1"/>
  <c r="F6" i="8" s="1"/>
  <c r="E7" i="8" s="1"/>
  <c r="D8" i="8" s="1"/>
  <c r="H3" i="8"/>
  <c r="G3" i="8"/>
  <c r="F3" i="8"/>
  <c r="E4" i="8" s="1"/>
  <c r="D5" i="8" s="1"/>
  <c r="E3" i="8"/>
  <c r="D4" i="8" s="1"/>
  <c r="D3" i="8"/>
  <c r="D285" i="7"/>
  <c r="C274" i="7"/>
  <c r="D259" i="7"/>
  <c r="C234" i="7"/>
  <c r="G201" i="7"/>
  <c r="F201" i="7"/>
  <c r="H201" i="7" s="1"/>
  <c r="E201" i="7"/>
  <c r="G200" i="7"/>
  <c r="F200" i="7"/>
  <c r="H200" i="7" s="1"/>
  <c r="E200" i="7"/>
  <c r="G199" i="7"/>
  <c r="F199" i="7"/>
  <c r="H199" i="7" s="1"/>
  <c r="E199" i="7"/>
  <c r="G198" i="7"/>
  <c r="F198" i="7"/>
  <c r="H198" i="7" s="1"/>
  <c r="E198" i="7"/>
  <c r="G197" i="7"/>
  <c r="F197" i="7"/>
  <c r="H197" i="7" s="1"/>
  <c r="E197" i="7"/>
  <c r="G196" i="7"/>
  <c r="F196" i="7"/>
  <c r="H196" i="7" s="1"/>
  <c r="E196" i="7"/>
  <c r="G195" i="7"/>
  <c r="F195" i="7"/>
  <c r="H195" i="7" s="1"/>
  <c r="E195" i="7"/>
  <c r="G194" i="7"/>
  <c r="F194" i="7"/>
  <c r="H194" i="7" s="1"/>
  <c r="E194" i="7"/>
  <c r="G193" i="7"/>
  <c r="F193" i="7"/>
  <c r="H193" i="7" s="1"/>
  <c r="E193" i="7"/>
  <c r="G192" i="7"/>
  <c r="F192" i="7"/>
  <c r="H192" i="7" s="1"/>
  <c r="E192" i="7"/>
  <c r="G191" i="7"/>
  <c r="F191" i="7"/>
  <c r="H191" i="7" s="1"/>
  <c r="E191" i="7"/>
  <c r="G190" i="7"/>
  <c r="F190" i="7"/>
  <c r="H190" i="7" s="1"/>
  <c r="E190" i="7"/>
  <c r="G189" i="7"/>
  <c r="F189" i="7"/>
  <c r="H189" i="7" s="1"/>
  <c r="E189" i="7"/>
  <c r="G188" i="7"/>
  <c r="F188" i="7"/>
  <c r="H188" i="7" s="1"/>
  <c r="E188" i="7"/>
  <c r="G187" i="7"/>
  <c r="F187" i="7"/>
  <c r="H187" i="7" s="1"/>
  <c r="E187" i="7"/>
  <c r="G186" i="7"/>
  <c r="F186" i="7"/>
  <c r="H186" i="7" s="1"/>
  <c r="E186" i="7"/>
  <c r="G185" i="7"/>
  <c r="F185" i="7"/>
  <c r="H185" i="7" s="1"/>
  <c r="E185" i="7"/>
  <c r="G184" i="7"/>
  <c r="F184" i="7"/>
  <c r="H184" i="7" s="1"/>
  <c r="E184" i="7"/>
  <c r="G183" i="7"/>
  <c r="F183" i="7"/>
  <c r="H183" i="7" s="1"/>
  <c r="E183" i="7"/>
  <c r="G182" i="7"/>
  <c r="F182" i="7"/>
  <c r="H182" i="7" s="1"/>
  <c r="E182" i="7"/>
  <c r="G181" i="7"/>
  <c r="F181" i="7"/>
  <c r="H181" i="7" s="1"/>
  <c r="E181" i="7"/>
  <c r="G180" i="7"/>
  <c r="F180" i="7"/>
  <c r="H180" i="7" s="1"/>
  <c r="E180" i="7"/>
  <c r="G179" i="7"/>
  <c r="F179" i="7"/>
  <c r="H179" i="7" s="1"/>
  <c r="E179" i="7"/>
  <c r="G178" i="7"/>
  <c r="F178" i="7"/>
  <c r="H178" i="7" s="1"/>
  <c r="E178" i="7"/>
  <c r="G177" i="7"/>
  <c r="F177" i="7"/>
  <c r="H177" i="7" s="1"/>
  <c r="E177" i="7"/>
  <c r="G176" i="7"/>
  <c r="F176" i="7"/>
  <c r="H176" i="7" s="1"/>
  <c r="E176" i="7"/>
  <c r="G175" i="7"/>
  <c r="F175" i="7"/>
  <c r="H175" i="7" s="1"/>
  <c r="E175" i="7"/>
  <c r="G174" i="7"/>
  <c r="F174" i="7"/>
  <c r="H174" i="7" s="1"/>
  <c r="E174" i="7"/>
  <c r="G173" i="7"/>
  <c r="F173" i="7"/>
  <c r="H173" i="7" s="1"/>
  <c r="E173" i="7"/>
  <c r="G172" i="7"/>
  <c r="F172" i="7"/>
  <c r="H172" i="7" s="1"/>
  <c r="E172" i="7"/>
  <c r="G171" i="7"/>
  <c r="F171" i="7"/>
  <c r="H171" i="7" s="1"/>
  <c r="E171" i="7"/>
  <c r="G170" i="7"/>
  <c r="F170" i="7"/>
  <c r="H170" i="7" s="1"/>
  <c r="E170" i="7"/>
  <c r="G169" i="7"/>
  <c r="F169" i="7"/>
  <c r="H169" i="7" s="1"/>
  <c r="E169" i="7"/>
  <c r="G168" i="7"/>
  <c r="F168" i="7"/>
  <c r="H168" i="7" s="1"/>
  <c r="E168" i="7"/>
  <c r="G167" i="7"/>
  <c r="F167" i="7"/>
  <c r="H167" i="7" s="1"/>
  <c r="E167" i="7"/>
  <c r="G166" i="7"/>
  <c r="F166" i="7"/>
  <c r="H166" i="7" s="1"/>
  <c r="E166" i="7"/>
  <c r="G165" i="7"/>
  <c r="F165" i="7"/>
  <c r="H165" i="7" s="1"/>
  <c r="E165" i="7"/>
  <c r="G164" i="7"/>
  <c r="F164" i="7"/>
  <c r="H164" i="7" s="1"/>
  <c r="E164" i="7"/>
  <c r="G163" i="7"/>
  <c r="F163" i="7"/>
  <c r="H163" i="7" s="1"/>
  <c r="E163" i="7"/>
  <c r="G162" i="7"/>
  <c r="F162" i="7"/>
  <c r="H162" i="7" s="1"/>
  <c r="E162" i="7"/>
  <c r="G161" i="7"/>
  <c r="F161" i="7"/>
  <c r="H161" i="7" s="1"/>
  <c r="E161" i="7"/>
  <c r="G160" i="7"/>
  <c r="F160" i="7"/>
  <c r="H160" i="7" s="1"/>
  <c r="E160" i="7"/>
  <c r="G159" i="7"/>
  <c r="F159" i="7"/>
  <c r="H159" i="7" s="1"/>
  <c r="E159" i="7"/>
  <c r="G158" i="7"/>
  <c r="F158" i="7"/>
  <c r="H158" i="7" s="1"/>
  <c r="E158" i="7"/>
  <c r="G157" i="7"/>
  <c r="F157" i="7"/>
  <c r="H157" i="7" s="1"/>
  <c r="E157" i="7"/>
  <c r="G156" i="7"/>
  <c r="F156" i="7"/>
  <c r="H156" i="7" s="1"/>
  <c r="E156" i="7"/>
  <c r="G155" i="7"/>
  <c r="F155" i="7"/>
  <c r="H155" i="7" s="1"/>
  <c r="E155" i="7"/>
  <c r="G154" i="7"/>
  <c r="F154" i="7"/>
  <c r="H154" i="7" s="1"/>
  <c r="E154" i="7"/>
  <c r="G153" i="7"/>
  <c r="F153" i="7"/>
  <c r="H153" i="7" s="1"/>
  <c r="E153" i="7"/>
  <c r="G152" i="7"/>
  <c r="F152" i="7"/>
  <c r="H152" i="7" s="1"/>
  <c r="E152" i="7"/>
  <c r="G151" i="7"/>
  <c r="F151" i="7"/>
  <c r="H151" i="7" s="1"/>
  <c r="E151" i="7"/>
  <c r="G150" i="7"/>
  <c r="F150" i="7"/>
  <c r="H150" i="7" s="1"/>
  <c r="E150" i="7"/>
  <c r="G149" i="7"/>
  <c r="F149" i="7"/>
  <c r="H149" i="7" s="1"/>
  <c r="E149" i="7"/>
  <c r="G148" i="7"/>
  <c r="F148" i="7"/>
  <c r="H148" i="7" s="1"/>
  <c r="E148" i="7"/>
  <c r="G147" i="7"/>
  <c r="F147" i="7"/>
  <c r="H147" i="7" s="1"/>
  <c r="E147" i="7"/>
  <c r="G146" i="7"/>
  <c r="F146" i="7"/>
  <c r="H146" i="7" s="1"/>
  <c r="E146" i="7"/>
  <c r="G145" i="7"/>
  <c r="F145" i="7"/>
  <c r="H145" i="7" s="1"/>
  <c r="E145" i="7"/>
  <c r="G144" i="7"/>
  <c r="F144" i="7"/>
  <c r="H144" i="7" s="1"/>
  <c r="E144" i="7"/>
  <c r="G143" i="7"/>
  <c r="F143" i="7"/>
  <c r="H143" i="7" s="1"/>
  <c r="E143" i="7"/>
  <c r="G142" i="7"/>
  <c r="F142" i="7"/>
  <c r="H142" i="7" s="1"/>
  <c r="E142" i="7"/>
  <c r="G141" i="7"/>
  <c r="F141" i="7"/>
  <c r="H141" i="7" s="1"/>
  <c r="E141" i="7"/>
  <c r="G140" i="7"/>
  <c r="F140" i="7"/>
  <c r="H140" i="7" s="1"/>
  <c r="E140" i="7"/>
  <c r="G139" i="7"/>
  <c r="F139" i="7"/>
  <c r="H139" i="7" s="1"/>
  <c r="E139" i="7"/>
  <c r="G138" i="7"/>
  <c r="F138" i="7"/>
  <c r="H138" i="7" s="1"/>
  <c r="E138" i="7"/>
  <c r="G137" i="7"/>
  <c r="F137" i="7"/>
  <c r="H137" i="7" s="1"/>
  <c r="E137" i="7"/>
  <c r="G136" i="7"/>
  <c r="F136" i="7"/>
  <c r="H136" i="7" s="1"/>
  <c r="E136" i="7"/>
  <c r="G135" i="7"/>
  <c r="F135" i="7"/>
  <c r="H135" i="7" s="1"/>
  <c r="E135" i="7"/>
  <c r="G134" i="7"/>
  <c r="F134" i="7"/>
  <c r="H134" i="7" s="1"/>
  <c r="E134" i="7"/>
  <c r="G133" i="7"/>
  <c r="F133" i="7"/>
  <c r="H133" i="7" s="1"/>
  <c r="E133" i="7"/>
  <c r="G132" i="7"/>
  <c r="F132" i="7"/>
  <c r="H132" i="7" s="1"/>
  <c r="E132" i="7"/>
  <c r="G131" i="7"/>
  <c r="F131" i="7"/>
  <c r="H131" i="7" s="1"/>
  <c r="E131" i="7"/>
  <c r="G130" i="7"/>
  <c r="F130" i="7"/>
  <c r="H130" i="7" s="1"/>
  <c r="E130" i="7"/>
  <c r="G129" i="7"/>
  <c r="F129" i="7"/>
  <c r="H129" i="7" s="1"/>
  <c r="E129" i="7"/>
  <c r="G128" i="7"/>
  <c r="F128" i="7"/>
  <c r="H128" i="7" s="1"/>
  <c r="E128" i="7"/>
  <c r="G127" i="7"/>
  <c r="F127" i="7"/>
  <c r="H127" i="7" s="1"/>
  <c r="E127" i="7"/>
  <c r="G126" i="7"/>
  <c r="F126" i="7"/>
  <c r="H126" i="7" s="1"/>
  <c r="E126" i="7"/>
  <c r="G125" i="7"/>
  <c r="F125" i="7"/>
  <c r="H125" i="7" s="1"/>
  <c r="E125" i="7"/>
  <c r="G124" i="7"/>
  <c r="F124" i="7"/>
  <c r="H124" i="7" s="1"/>
  <c r="E124" i="7"/>
  <c r="G123" i="7"/>
  <c r="F123" i="7"/>
  <c r="H123" i="7" s="1"/>
  <c r="E123" i="7"/>
  <c r="G122" i="7"/>
  <c r="F122" i="7"/>
  <c r="H122" i="7" s="1"/>
  <c r="E122" i="7"/>
  <c r="G121" i="7"/>
  <c r="F121" i="7"/>
  <c r="H121" i="7" s="1"/>
  <c r="E121" i="7"/>
  <c r="G120" i="7"/>
  <c r="F120" i="7"/>
  <c r="H120" i="7" s="1"/>
  <c r="E120" i="7"/>
  <c r="G119" i="7"/>
  <c r="F119" i="7"/>
  <c r="H119" i="7" s="1"/>
  <c r="F97" i="7" s="1"/>
  <c r="E119" i="7"/>
  <c r="G118" i="7"/>
  <c r="F118" i="7"/>
  <c r="H118" i="7" s="1"/>
  <c r="E97" i="7" s="1"/>
  <c r="E118" i="7"/>
  <c r="H112" i="7"/>
  <c r="C112" i="7"/>
  <c r="H111" i="7"/>
  <c r="C111" i="7"/>
  <c r="H110" i="7"/>
  <c r="C110" i="7"/>
  <c r="H109" i="7"/>
  <c r="C109" i="7"/>
  <c r="H108" i="7"/>
  <c r="C108" i="7"/>
  <c r="H107" i="7"/>
  <c r="C107" i="7"/>
  <c r="H106" i="7"/>
  <c r="C106" i="7"/>
  <c r="H105" i="7"/>
  <c r="C105" i="7"/>
  <c r="H104" i="7"/>
  <c r="C104" i="7"/>
  <c r="H103" i="7"/>
  <c r="C103" i="7"/>
  <c r="H102" i="7"/>
  <c r="H101" i="7"/>
  <c r="H100" i="7"/>
  <c r="H99" i="7"/>
  <c r="H98" i="7"/>
  <c r="D98" i="7"/>
  <c r="D99" i="7" s="1"/>
  <c r="D100" i="7" s="1"/>
  <c r="D101" i="7" s="1"/>
  <c r="D102" i="7" s="1"/>
  <c r="D103" i="7" s="1"/>
  <c r="D104" i="7" s="1"/>
  <c r="D105" i="7" s="1"/>
  <c r="D106" i="7" s="1"/>
  <c r="D107" i="7" s="1"/>
  <c r="D108" i="7" s="1"/>
  <c r="D109" i="7" s="1"/>
  <c r="D110" i="7" s="1"/>
  <c r="D111" i="7" s="1"/>
  <c r="D112" i="7" s="1"/>
  <c r="C19" i="7"/>
  <c r="C18" i="7"/>
  <c r="C17" i="7"/>
  <c r="C16" i="7"/>
  <c r="C15" i="7"/>
  <c r="C14" i="7"/>
  <c r="M23" i="9"/>
  <c r="G23" i="9"/>
  <c r="L18" i="9"/>
  <c r="F22" i="9"/>
  <c r="K21" i="9"/>
  <c r="K17" i="9"/>
  <c r="G17" i="9"/>
  <c r="H20" i="9"/>
  <c r="M19" i="9"/>
  <c r="L22" i="9"/>
  <c r="H18" i="9"/>
  <c r="M17" i="9"/>
  <c r="M20" i="9"/>
  <c r="I20" i="9"/>
  <c r="H19" i="9"/>
  <c r="E17" i="9"/>
  <c r="I19" i="9"/>
  <c r="G18" i="9"/>
  <c r="E22" i="9"/>
  <c r="J17" i="9"/>
  <c r="G20" i="9"/>
  <c r="H22" i="9"/>
  <c r="G21" i="9"/>
  <c r="J23" i="9"/>
  <c r="K22" i="9"/>
  <c r="K23" i="9"/>
  <c r="I17" i="9"/>
  <c r="K19" i="9"/>
  <c r="J18" i="9"/>
  <c r="K20" i="9"/>
  <c r="G22" i="9"/>
  <c r="L23" i="9"/>
  <c r="J21" i="9"/>
  <c r="F17" i="9"/>
  <c r="L19" i="9"/>
  <c r="H21" i="9"/>
  <c r="L20" i="9"/>
  <c r="F19" i="9"/>
  <c r="G19" i="9"/>
  <c r="I21" i="9"/>
  <c r="F20" i="9"/>
  <c r="F21" i="9"/>
  <c r="M18" i="9"/>
  <c r="I23" i="9"/>
  <c r="E19" i="9"/>
  <c r="L17" i="9"/>
  <c r="L21" i="9"/>
  <c r="J19" i="9"/>
  <c r="H17" i="9"/>
  <c r="I22" i="9"/>
  <c r="E20" i="9"/>
  <c r="E23" i="9"/>
  <c r="I18" i="9"/>
  <c r="E18" i="9"/>
  <c r="E21" i="9"/>
  <c r="J20" i="9"/>
  <c r="F23" i="9"/>
  <c r="K18" i="9"/>
  <c r="J22" i="9"/>
  <c r="M21" i="9"/>
  <c r="M22" i="9"/>
  <c r="F18" i="9"/>
  <c r="H23" i="9"/>
  <c r="D29" i="8" l="1"/>
  <c r="C99" i="7"/>
  <c r="E29" i="8"/>
  <c r="D30" i="8" s="1"/>
  <c r="C100" i="7"/>
  <c r="C101" i="7"/>
  <c r="F29" i="8"/>
  <c r="E30" i="8" s="1"/>
  <c r="D31" i="8" s="1"/>
  <c r="G29" i="8"/>
  <c r="F30" i="8" s="1"/>
  <c r="E31" i="8" s="1"/>
  <c r="D32" i="8" s="1"/>
  <c r="C102" i="7"/>
  <c r="G97" i="7"/>
  <c r="H97" i="7" s="1"/>
  <c r="H202" i="7"/>
</calcChain>
</file>

<file path=xl/sharedStrings.xml><?xml version="1.0" encoding="utf-8"?>
<sst xmlns="http://schemas.openxmlformats.org/spreadsheetml/2006/main" count="4463" uniqueCount="1057">
  <si>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</si>
  <si>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</si>
  <si>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</si>
  <si>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</si>
  <si>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</si>
  <si>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</si>
  <si>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</si>
  <si>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</si>
  <si>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</si>
  <si>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</si>
  <si>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</si>
  <si>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</si>
  <si>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</si>
  <si>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</si>
  <si>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</si>
  <si>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</si>
  <si>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</si>
  <si>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</si>
  <si>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</si>
  <si>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</si>
  <si>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</si>
  <si>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</si>
  <si>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</si>
  <si>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</si>
  <si>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</si>
  <si>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</si>
  <si>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</si>
  <si>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</si>
  <si>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</si>
  <si>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</si>
  <si>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</si>
  <si>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</si>
  <si>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</si>
  <si>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</si>
  <si>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</si>
  <si>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</si>
  <si>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</si>
  <si>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</si>
  <si>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</si>
  <si>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</si>
  <si>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</si>
  <si>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</si>
  <si>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</si>
  <si>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</si>
  <si>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</si>
  <si>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</si>
  <si>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</si>
  <si>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</si>
  <si>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</si>
  <si>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</si>
  <si>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</si>
  <si>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</si>
  <si>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</si>
  <si>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</si>
  <si>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</si>
  <si>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</si>
  <si>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</si>
  <si>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</si>
  <si>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</si>
  <si>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</si>
  <si>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</si>
  <si>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</si>
  <si>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</si>
  <si>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</si>
  <si>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</si>
  <si>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</si>
  <si>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</si>
  <si>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</si>
  <si>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</si>
  <si>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</si>
  <si>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</si>
  <si>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</si>
  <si>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</si>
  <si>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</si>
  <si>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</si>
  <si>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</si>
  <si>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</si>
  <si>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</si>
  <si>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</si>
  <si>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</si>
  <si>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</si>
  <si>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</si>
  <si>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</si>
  <si>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</si>
  <si>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</si>
  <si>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</si>
  <si>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</si>
  <si>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</si>
  <si>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</si>
  <si>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</si>
  <si>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</si>
  <si>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</si>
  <si>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</si>
  <si>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</si>
  <si>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</si>
  <si>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</si>
  <si>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</si>
  <si>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</si>
  <si>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</si>
  <si>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</si>
  <si>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</si>
  <si>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</si>
  <si>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</si>
  <si>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</si>
  <si>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</si>
  <si>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</si>
  <si>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</si>
  <si>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</si>
  <si>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</si>
  <si>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</si>
  <si>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</si>
  <si>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</si>
  <si>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</si>
  <si>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</si>
  <si>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</si>
  <si>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</si>
  <si>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</si>
  <si>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</si>
  <si>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</si>
  <si>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</si>
  <si>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</si>
  <si>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</si>
  <si>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</si>
  <si>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</si>
  <si>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</si>
  <si>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</si>
  <si>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</si>
  <si>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</si>
  <si>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</si>
  <si>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</si>
  <si>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</si>
  <si>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</si>
  <si>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</si>
  <si>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</si>
  <si>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</si>
  <si>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</si>
  <si>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</si>
  <si>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</si>
  <si>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</si>
  <si>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</si>
  <si>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</si>
  <si>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</si>
  <si>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</si>
  <si>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</si>
  <si>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</si>
  <si>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</si>
  <si>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</si>
  <si>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</si>
  <si>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</si>
  <si>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</si>
  <si>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 xml:space="preserve">Please detail your area-wide targets </t>
  </si>
  <si>
    <t>Accountable body</t>
  </si>
  <si>
    <t>Aether added lists</t>
  </si>
  <si>
    <t>Behavioural</t>
  </si>
  <si>
    <t>Latest Year Measured</t>
  </si>
  <si>
    <t>N/A</t>
  </si>
  <si>
    <t>Saving in latest year measured</t>
  </si>
  <si>
    <t>Saving in latest year measured (tCO2)</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</si>
  <si>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</si>
  <si>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</si>
  <si>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</si>
  <si>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</si>
  <si>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</si>
  <si>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</si>
  <si>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</si>
  <si>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</si>
  <si>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</si>
  <si>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</si>
  <si>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</si>
  <si>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</si>
  <si>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</si>
  <si>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</si>
  <si>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</si>
  <si>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</si>
  <si>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</si>
  <si>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</si>
  <si>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</si>
  <si>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</si>
  <si>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</si>
  <si>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</si>
  <si>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</si>
  <si>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</si>
  <si>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</si>
  <si>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</si>
  <si>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</si>
  <si>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</si>
  <si>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</si>
  <si>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</si>
  <si>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</si>
  <si>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</si>
  <si>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</si>
  <si>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</si>
  <si>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</si>
  <si>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</si>
  <si>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</si>
  <si>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</si>
  <si>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</si>
  <si>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</si>
  <si>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</si>
  <si>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</si>
  <si>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</si>
  <si>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</si>
  <si>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</si>
  <si>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</si>
  <si>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</si>
  <si>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</si>
  <si>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</si>
  <si>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</si>
  <si>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</si>
  <si>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</si>
  <si>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</si>
  <si>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</si>
  <si>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</si>
  <si>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</si>
  <si>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</si>
  <si>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</si>
  <si>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</si>
  <si>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</si>
  <si>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</si>
  <si>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</si>
  <si>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</si>
  <si>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</si>
  <si>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</si>
  <si>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</si>
  <si>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</si>
  <si>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</si>
  <si>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</si>
  <si>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</si>
  <si>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</si>
  <si>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</si>
  <si>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</si>
  <si>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</si>
  <si>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</si>
  <si>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</si>
  <si>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</si>
  <si>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</si>
  <si>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</si>
  <si>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</si>
  <si>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</si>
  <si>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</si>
  <si>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</si>
  <si>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</si>
  <si>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</si>
  <si>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</si>
  <si>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</si>
  <si>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</si>
  <si>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</si>
  <si>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</si>
  <si>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</si>
  <si>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</si>
  <si>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</si>
  <si>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</si>
  <si>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</si>
  <si>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</si>
  <si>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</si>
  <si>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</si>
  <si>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</si>
  <si>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</si>
  <si>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</si>
  <si>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</si>
  <si>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</si>
  <si>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</si>
  <si>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</si>
  <si>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</si>
  <si>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</si>
  <si>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</si>
  <si>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</si>
  <si>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</si>
  <si>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</si>
  <si>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</si>
  <si>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</si>
  <si>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</si>
  <si>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</si>
  <si>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</si>
  <si>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</si>
  <si>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</si>
  <si>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</si>
  <si>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</si>
  <si>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</si>
  <si>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</si>
  <si>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</si>
  <si>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</si>
  <si>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</si>
  <si>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</si>
  <si>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</si>
  <si>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</si>
  <si>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</si>
  <si>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</si>
  <si>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</si>
  <si>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</si>
  <si>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</si>
  <si>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</si>
  <si>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</si>
  <si>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</si>
  <si>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</si>
  <si>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</si>
  <si>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</si>
  <si>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</si>
  <si>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</si>
  <si>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</si>
  <si>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</si>
  <si>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</si>
  <si>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</si>
  <si>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</si>
  <si>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</si>
  <si>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</si>
  <si>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</si>
  <si>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</si>
  <si>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</si>
  <si>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</si>
  <si>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</si>
  <si>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</si>
  <si>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</si>
  <si>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</si>
  <si>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</si>
  <si>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Please detail your Climate Change Partnership, Communication or Capacity Builiding Initiatives below.</t>
  </si>
  <si>
    <t>Does the organisation have an overall mission statement, stratagies, plans or policies outlining ambition to influence emissions beyond your corporate boundaries? If so, please detail this in the box below.</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</si>
  <si>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</si>
  <si>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</si>
  <si>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</si>
  <si>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</si>
  <si>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</si>
  <si>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</si>
  <si>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</si>
  <si>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</si>
  <si>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</si>
  <si>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</si>
  <si>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</si>
  <si>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</si>
  <si>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</si>
  <si>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</si>
  <si>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</si>
  <si>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</si>
  <si>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</si>
  <si>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</si>
  <si>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</si>
  <si>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</si>
  <si>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</si>
  <si>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</si>
  <si>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</si>
  <si>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</si>
  <si>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</si>
  <si>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</si>
  <si>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</si>
  <si>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</si>
  <si>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</si>
  <si>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</si>
  <si>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</si>
  <si>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</si>
  <si>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</si>
  <si>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</si>
  <si>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</si>
  <si>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</si>
  <si>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</si>
  <si>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</si>
  <si>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</si>
  <si>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</si>
  <si>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</si>
  <si>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</si>
  <si>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</si>
  <si>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</si>
  <si>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</si>
  <si>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</si>
  <si>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</si>
  <si>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</si>
  <si>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</si>
  <si>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</si>
  <si>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</si>
  <si>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</si>
  <si>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</si>
  <si>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</si>
  <si>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</si>
  <si>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</si>
  <si>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</si>
  <si>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</si>
  <si>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</si>
  <si>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</si>
  <si>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</si>
  <si>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</si>
  <si>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</si>
  <si>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</si>
  <si>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</si>
  <si>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</si>
  <si>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</si>
  <si>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</si>
  <si>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</si>
  <si>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</si>
  <si>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</si>
  <si>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</si>
  <si>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</si>
  <si>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</si>
  <si>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</si>
  <si>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</si>
  <si>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</si>
  <si>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</si>
  <si>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</si>
  <si>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</si>
  <si>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</si>
  <si>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</si>
  <si>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</si>
  <si>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</si>
  <si>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</si>
  <si>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</si>
  <si>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</si>
  <si>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</si>
  <si>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</si>
  <si>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</si>
  <si>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</si>
  <si>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</si>
  <si>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</si>
  <si>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</si>
  <si>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</si>
  <si>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</si>
  <si>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</si>
  <si>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</si>
  <si>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</si>
  <si>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</si>
  <si>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</si>
  <si>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</si>
  <si>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</si>
  <si>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</si>
  <si>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</si>
  <si>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</si>
  <si>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</si>
  <si>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</si>
  <si>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</si>
  <si>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</si>
  <si>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</si>
  <si>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</si>
  <si>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</si>
  <si>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</si>
  <si>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</si>
  <si>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</si>
  <si>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</si>
  <si>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</si>
  <si>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</si>
  <si>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</si>
  <si>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</si>
  <si>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</si>
  <si>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</si>
  <si>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</si>
  <si>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</si>
  <si>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</si>
  <si>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</si>
  <si>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</si>
  <si>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</si>
  <si>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</si>
  <si>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</si>
  <si>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</si>
  <si>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</si>
  <si>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</si>
  <si>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</si>
  <si>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</si>
  <si>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</si>
  <si>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</si>
  <si>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</si>
  <si>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</si>
  <si>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</si>
  <si>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</si>
  <si>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</si>
  <si>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</si>
  <si>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</si>
  <si>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</si>
  <si>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</si>
  <si>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</si>
  <si>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</si>
  <si>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</si>
  <si>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</si>
  <si>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</si>
  <si>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</si>
  <si>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</si>
  <si>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</si>
  <si>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</si>
  <si>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</si>
  <si>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</si>
  <si>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</si>
  <si>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</si>
  <si>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</si>
  <si>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</si>
  <si>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</si>
  <si>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</si>
  <si>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</si>
  <si>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</si>
  <si>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</si>
  <si>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</si>
  <si>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</si>
  <si>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</si>
  <si>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</si>
  <si>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</si>
  <si>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</si>
  <si>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</si>
  <si>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</si>
  <si>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</si>
  <si>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</si>
  <si>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</si>
  <si>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</si>
  <si>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</si>
  <si>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</si>
  <si>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</si>
  <si>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</si>
  <si>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</si>
  <si>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</si>
  <si>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</si>
  <si>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</si>
  <si>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</si>
  <si>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</si>
  <si>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</si>
  <si>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</si>
  <si>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</si>
  <si>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</si>
  <si>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</si>
  <si>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</si>
  <si>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</si>
  <si>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</si>
  <si>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</si>
  <si>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</si>
  <si>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</si>
  <si>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</si>
  <si>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</si>
  <si>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</si>
  <si>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</si>
  <si>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</si>
  <si>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</si>
  <si>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</si>
  <si>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</si>
  <si>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</si>
  <si>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</si>
  <si>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</si>
  <si>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</si>
  <si>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</si>
  <si>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</si>
  <si>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</si>
  <si>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</si>
  <si>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</si>
  <si>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</si>
  <si>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</si>
  <si>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</si>
  <si>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</si>
  <si>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</si>
  <si>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</si>
  <si>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</si>
  <si>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</si>
  <si>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</si>
  <si>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</si>
  <si>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</si>
  <si>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</si>
  <si>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</si>
  <si>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</si>
  <si>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</si>
  <si>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</si>
  <si>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</si>
  <si>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</si>
  <si>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</si>
  <si>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</si>
  <si>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</si>
  <si>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</si>
  <si>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</si>
  <si>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</si>
  <si>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</si>
  <si>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</si>
  <si>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</si>
  <si>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</si>
  <si>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</si>
  <si>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</si>
  <si>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</si>
  <si>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</si>
  <si>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</si>
  <si>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</si>
  <si>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</si>
  <si>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</si>
  <si>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</si>
  <si>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</si>
  <si>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</si>
  <si>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</si>
  <si>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</si>
  <si>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</si>
  <si>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</si>
  <si>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</si>
  <si>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</si>
  <si>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</si>
  <si>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</si>
  <si>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</si>
  <si>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</si>
  <si>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</si>
  <si>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</si>
  <si>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</si>
  <si>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</si>
  <si>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</si>
  <si>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</si>
  <si>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</si>
  <si>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</si>
  <si>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</si>
  <si>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</si>
  <si>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</si>
  <si>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</si>
  <si>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</si>
  <si>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</si>
  <si>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</si>
  <si>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</si>
  <si>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</si>
  <si>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</si>
  <si>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</si>
  <si>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</si>
  <si>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</si>
  <si>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</si>
  <si>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</si>
  <si>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</si>
  <si>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</si>
  <si>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</si>
  <si>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</si>
  <si>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</si>
  <si>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</si>
  <si>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</si>
  <si>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</si>
  <si>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</si>
  <si>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</si>
  <si>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</si>
  <si>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</si>
  <si>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</si>
  <si>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</si>
  <si>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</si>
  <si>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</si>
  <si>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</si>
  <si>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</si>
  <si>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</si>
  <si>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</si>
  <si>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</si>
  <si>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</si>
  <si>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</si>
  <si>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</si>
  <si>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</si>
  <si>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</si>
  <si>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</si>
  <si>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</si>
  <si>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</si>
  <si>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</si>
  <si>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</si>
  <si>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</si>
  <si>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</si>
  <si>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</si>
  <si>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</si>
  <si>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</si>
  <si>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</si>
  <si>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</si>
  <si>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</si>
  <si>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</si>
  <si>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</si>
  <si>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</si>
  <si>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</si>
  <si>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</si>
  <si>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</si>
  <si>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</si>
  <si>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</si>
  <si>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</si>
  <si>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</si>
  <si>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</si>
  <si>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</si>
  <si>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</si>
  <si>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</si>
  <si>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</si>
  <si>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</si>
  <si>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</si>
  <si>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</si>
  <si>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</si>
  <si>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</si>
  <si>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</si>
  <si>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</si>
  <si>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</si>
  <si>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</si>
  <si>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</si>
  <si>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</si>
  <si>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</si>
  <si>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</si>
  <si>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</si>
  <si>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</si>
  <si>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</si>
  <si>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</si>
  <si>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</si>
  <si>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</si>
  <si>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</si>
  <si>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</si>
  <si>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</si>
  <si>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</si>
  <si>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</si>
  <si>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</si>
  <si>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</si>
  <si>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</si>
  <si>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</si>
  <si>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</si>
  <si>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</si>
  <si>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</si>
  <si>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</si>
  <si>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</si>
  <si>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</si>
  <si>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</si>
  <si>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</si>
  <si>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</si>
  <si>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</si>
  <si>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</si>
  <si>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</si>
  <si>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</si>
  <si>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</si>
  <si>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</si>
  <si>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</si>
  <si>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</si>
  <si>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</si>
  <si>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</si>
  <si>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</si>
  <si>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</si>
  <si>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</si>
  <si>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</si>
  <si>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</si>
  <si>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</si>
  <si>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</si>
  <si>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</si>
  <si>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</si>
  <si>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</si>
  <si>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</si>
  <si>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</si>
  <si>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</si>
  <si>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</si>
  <si>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</si>
  <si>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</si>
  <si>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</si>
  <si>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</si>
  <si>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</si>
  <si>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</si>
  <si>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</si>
  <si>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</si>
  <si>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</si>
  <si>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</si>
  <si>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</si>
  <si>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</si>
  <si>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</si>
  <si>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</si>
  <si>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</si>
  <si>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</si>
  <si>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</si>
  <si>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</si>
  <si>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</si>
  <si>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</si>
  <si>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</si>
  <si>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</si>
  <si>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</si>
  <si>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</si>
  <si>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</si>
  <si>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</si>
  <si>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</si>
  <si>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</si>
  <si>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</si>
  <si>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</si>
  <si>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</si>
  <si>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</si>
  <si>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</si>
  <si>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</si>
  <si>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</si>
  <si>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</si>
  <si>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</si>
  <si>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</si>
  <si>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</si>
  <si>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</si>
  <si>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</si>
  <si>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</si>
  <si>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</si>
  <si>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</si>
  <si>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</si>
  <si>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</si>
  <si>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</si>
  <si>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</si>
  <si>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</si>
  <si>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</si>
  <si>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</si>
  <si>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</si>
  <si>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</si>
  <si>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</si>
  <si>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</si>
  <si>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</si>
  <si>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</si>
  <si>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</si>
  <si>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</si>
  <si>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</si>
  <si>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</si>
  <si>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</si>
  <si>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</si>
  <si>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</si>
  <si>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</si>
  <si>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</si>
  <si>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</si>
  <si>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</si>
  <si>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</si>
  <si>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</si>
  <si>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</si>
  <si>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</si>
  <si>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</si>
  <si>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</si>
  <si>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</si>
  <si>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</si>
  <si>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</si>
  <si>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</si>
  <si>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</si>
  <si>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</si>
  <si>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</si>
  <si>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</si>
  <si>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</si>
  <si>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</si>
  <si>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</si>
  <si>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</si>
  <si>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</si>
  <si>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</si>
  <si>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</si>
  <si>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</si>
  <si>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</si>
  <si>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</si>
  <si>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</si>
  <si>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</si>
  <si>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</si>
  <si>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</si>
  <si>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</si>
  <si>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</si>
  <si>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</si>
  <si>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</si>
  <si>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</si>
  <si>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</si>
  <si>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</si>
  <si>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</si>
  <si>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</si>
  <si>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</si>
  <si>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</si>
  <si>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</si>
  <si>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</si>
  <si>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</si>
  <si>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</si>
  <si>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</si>
  <si>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</si>
  <si>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</si>
  <si>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</si>
  <si>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</si>
  <si>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</si>
  <si>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</si>
  <si>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</si>
  <si>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</si>
  <si>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</si>
  <si>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</si>
  <si>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</si>
  <si>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</si>
  <si>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</si>
  <si>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</si>
  <si>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</si>
  <si>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</si>
  <si>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</si>
  <si>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</si>
  <si>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</si>
  <si>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</si>
  <si>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</si>
  <si>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</si>
  <si>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</si>
  <si>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</si>
  <si>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</si>
  <si>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</si>
  <si>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</si>
  <si>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</si>
  <si>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</si>
  <si>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</si>
  <si>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</si>
  <si>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</si>
  <si>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</si>
  <si>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</si>
  <si>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</si>
  <si>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</si>
  <si>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</si>
  <si>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</si>
  <si>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</si>
  <si>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</si>
  <si>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</si>
  <si>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</si>
  <si>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</si>
  <si>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</si>
  <si>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</si>
  <si>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</si>
  <si>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</si>
  <si>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</si>
  <si>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</si>
  <si>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</si>
  <si>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</si>
  <si>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</si>
  <si>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</si>
  <si>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</si>
  <si>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</si>
  <si>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</si>
  <si>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</si>
  <si>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</si>
  <si>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</si>
  <si>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</si>
  <si>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</si>
  <si>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</si>
  <si>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</si>
  <si>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</si>
  <si>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</si>
  <si>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</si>
  <si>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</si>
  <si>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</si>
  <si>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</si>
  <si>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</si>
  <si>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</si>
  <si>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</si>
  <si>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</si>
  <si>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</si>
  <si>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</si>
  <si>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</si>
  <si>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</si>
  <si>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</si>
  <si>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</si>
  <si>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</si>
  <si>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</si>
  <si>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</si>
  <si>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</si>
  <si>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</si>
  <si>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</si>
  <si>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</si>
  <si>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</si>
  <si>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</si>
  <si>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</si>
  <si>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</si>
  <si>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</si>
  <si>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</si>
  <si>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</si>
  <si>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</si>
  <si>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</si>
  <si>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</si>
  <si>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</si>
  <si>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</si>
  <si>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</si>
  <si>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</si>
  <si>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</si>
  <si>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</si>
  <si>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</si>
  <si>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</si>
  <si>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</si>
  <si>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</si>
  <si>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</si>
  <si>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</si>
  <si>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</si>
  <si>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</si>
  <si>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</si>
  <si>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</si>
  <si>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</si>
  <si>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</si>
  <si>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</si>
  <si>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</si>
  <si>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</si>
  <si>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</si>
  <si>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</si>
  <si>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</si>
  <si>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</si>
  <si>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</si>
  <si>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</si>
  <si>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</si>
  <si>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</si>
  <si>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</si>
  <si>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</si>
  <si>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Education Scotland</t>
  </si>
  <si>
    <t>Group/Individual</t>
  </si>
  <si>
    <t>Members</t>
  </si>
  <si>
    <t>Role</t>
  </si>
  <si>
    <t>Scottish Ministers</t>
  </si>
  <si>
    <t>n/a</t>
  </si>
  <si>
    <t>Chief Executive</t>
  </si>
  <si>
    <t>Accountable to Scottish Ministers for the delivery of the Agency's outcomes.  Responsible for all operational matters and ensuring compliance with relevant guidance issued by the Scottish Government on a range of topics including climate change.</t>
  </si>
  <si>
    <t>Corporate Management Group</t>
  </si>
  <si>
    <t>Chief Executive (Chair), Strategic Directors, Programme Director, Education Scotland and Scottish Government officials as required, DG Learning and Justice invited to attend annually, support staff</t>
  </si>
  <si>
    <t>Supporting the Chief Executive with regard to decisions on strategic direction, policies and organisational performance.  Meets monthly to set and monitor strategic policy for the Agency's operations.  Accountable for the activities of the Strategic Boards.</t>
  </si>
  <si>
    <t>Strategic Board - Resources Board</t>
  </si>
  <si>
    <t>Chief Operating Officer (Chair), Assistant Directors, HR, Communications, Union Representative, Education Scotland Officials as required, support staff</t>
  </si>
  <si>
    <t>Strategic Board - People Board</t>
  </si>
  <si>
    <t>Chief Operating Officer (Chair), Assistant Directors, HR, Communications, Programme Director, Union Representative, Education Scotland Officials as required, support staff</t>
  </si>
  <si>
    <t>Building the capacity of the Agency's people, promoting ways of working together and creating a positive culture across the Agency.  Meets quarterly and reports directly to the Corporate Management Group</t>
  </si>
  <si>
    <t>Health, Safety and Sustainability Working Group</t>
  </si>
  <si>
    <t>Chief Operating Officer (Chair), Directorate Representatives, HR, Communications, Facilities Manager, Union Representatives, support staff</t>
  </si>
  <si>
    <t>Development of a Health, Safety and Sustainability Management System to implement and maintain climate change policies among other requirements.  This includes the development of action plans to contribute to the delivery of Education Scotland's climate change  duties.  Meets bi-monthly and reports to the People and Resources Board.</t>
  </si>
  <si>
    <t>£35.4m</t>
  </si>
  <si>
    <t>year on year reduction of greenhouse gas emissions</t>
  </si>
  <si>
    <t>year on year reduction of waste generated</t>
  </si>
  <si>
    <t>year on year increase in waste recycled</t>
  </si>
  <si>
    <t>year on year reduction in miles travelled</t>
  </si>
  <si>
    <t>year on year reduction in water usage</t>
  </si>
  <si>
    <t>Education Scotland Annual Accounts 2014-15, http://www.educationscotland.gov.uk/Images/AnnualAccounts2014to2105_tcm4-865398.pdf, page 8</t>
  </si>
  <si>
    <t>Education Scotland Procurement Policy Manual</t>
  </si>
  <si>
    <t>none</t>
  </si>
  <si>
    <t>Education Scotland will continue to enforce a minimum order value for stationery to reduce the number of deliveries. Education Scotland have used the Scottish Government's Utilities framework for the supply of electricity which provides for electricity from renewable sources.</t>
  </si>
  <si>
    <t>John Walter</t>
  </si>
  <si>
    <t>Facilities Manager</t>
  </si>
  <si>
    <t>Target is for a year on year reduction only.  No baseline, amount of reduction or target date was specified when the target was agreed.</t>
  </si>
  <si>
    <t>Education Scotland CLD team</t>
  </si>
  <si>
    <t>Woodcraft Folk, Federation of City farms and community gardens, Scottish Environmental &amp; Outdoor Education Centres, John Muir Trust</t>
  </si>
  <si>
    <t>SG Strategic Funding Partnership grants supporting national organisations to increase opportunities for children and young people to experience outdoors.</t>
  </si>
  <si>
    <t>4 grants total= £115K in 15/16</t>
  </si>
  <si>
    <t>CLD Standards Council</t>
  </si>
  <si>
    <t>Maintain and further promote online profesisonal learning platform - 'i-develop' to CLD practitioners.</t>
  </si>
  <si>
    <t>Represents ES CLD team online offering for CLD practitioners in LfS.</t>
  </si>
  <si>
    <t>officer time</t>
  </si>
  <si>
    <t>5 Local Authorities</t>
  </si>
  <si>
    <t>YouthLink Scotland, ScotDec, LGBT Scotland</t>
  </si>
  <si>
    <t>Revision of practitioner training resource on Children and Young Peoples Rights.  Pilot resource in minimum of 5 local authorities in 15/16.</t>
  </si>
  <si>
    <t>Supporting CLD sector to increase knowledge &amp; understanding of Children and Youn peoples rights - One of the pillars of Learning for Sustainability.</t>
  </si>
  <si>
    <t>Listed in policy documents</t>
  </si>
  <si>
    <t>Learning for Sustainability referenced as part of the policy context for CLD</t>
  </si>
  <si>
    <t>National Youth Work Strategy and Adult Learning Statement of Ambition</t>
  </si>
  <si>
    <t>Raise awareness of Learning for Sustainability (LfS) through inclusion in policy.</t>
  </si>
  <si>
    <t>number undertaken</t>
  </si>
  <si>
    <t>number of inspections undertaken to ensure a representative national sample</t>
  </si>
  <si>
    <t>S2-10 &amp; 12</t>
  </si>
  <si>
    <t>Since 2013 Education Scotland has had a dedicated Community Resilience Development Officer within our Sciences team. This post is supported by the Scottish Government Flooding Team and Resilience Team and also SEPA. The role of the Community Resilience Officer is to help local authorities meet their commitment to the Flood Risk Management Act (Scotland) which is closely linked to the climate change issue. Education Scotland has met with most local authorities to discuss their approach to community resilience and facilitate engagement with schools. This has included the establishment of a network of community resilience officers, civil contingency officers, emergency planners and education professionals to share practice and develop effective approaches for the promotion of community resilience within Curriculum for Excellence.</t>
  </si>
  <si>
    <r>
      <t>Education Scotland currently operates one pool car.  Any replacement vehicles will be purchased in line with Scottish Government requirements to take account of lifetime energy and environmental impacts including energy consumption, CO</t>
    </r>
    <r>
      <rPr>
        <vertAlign val="subscript"/>
        <sz val="11"/>
        <color theme="1"/>
        <rFont val="Calibri"/>
        <family val="2"/>
        <scheme val="minor"/>
      </rPr>
      <t>2</t>
    </r>
    <r>
      <rPr>
        <sz val="11"/>
        <color theme="1"/>
        <rFont val="Calibri"/>
        <family val="2"/>
        <scheme val="minor"/>
      </rPr>
      <t xml:space="preserve"> emissions and other pollutants.</t>
    </r>
  </si>
  <si>
    <t>National framework agreement for the supply of electricity for the Scottish public sector</t>
  </si>
  <si>
    <t>1/4/13-31/3/17</t>
  </si>
  <si>
    <t>Electricity procured on behalf of Education Scotland during 2014/15 through the framework was from Levy Exemption Certificated renewable sources.</t>
  </si>
  <si>
    <t>The land resources of Education Scotland's estate are minimal</t>
  </si>
  <si>
    <t>In addition to an absolute reduction in wastes arising this target requires a shift in the proportion of waste landfilled to waste recycled.</t>
  </si>
  <si>
    <t>Education Scotland will further develop its business continuity plan during 2016.  This will seek to combine preventative measures, to limit the opportunity for disruptions to normal activity, and contingency arrangements to ensure critical functions can be maintained and quickly returned to a desired state of operation if disruptions occur.</t>
  </si>
  <si>
    <t xml:space="preserve">Ensuring the most effective deployment of resources to ensure the efficient, effective and economic delivery of business and corporate plans and  the Agency's statutory duties.  Meets at least 6 times a year and reports directly to the Corporate Management Group. </t>
  </si>
  <si>
    <t>Establish a reporting boundary and improve monitoring mechanisms to adequately measure the impact of our business activities.</t>
  </si>
  <si>
    <t>Agree a baseline upon which climate change targets can be based and from which future mitigation activities can be measured</t>
  </si>
  <si>
    <t>Develop emission reduction targets to mitigate the impacts of Education Scotland’s business activities.</t>
  </si>
  <si>
    <t>Develop an action plan to deliver Education Scotland's emission reduction targets.</t>
  </si>
  <si>
    <t>Review existing business continuity plans with a view to ensuring they contribute to making Education Scotland more resilient  to the impacts of a changing climate</t>
  </si>
  <si>
    <t>Consumption data only available for Tom Johnstone Road (Dundee).  Figures prorated to cover 365 days. Gas consumption data not held for The Optima (Glasgow), Blair Court (Clydebank), Endeavour House (Dundee), Longman House (Inverness) and Saughton House (Edinburgh). These are landlord controlled buildings and no sub-metering is currently available.  There are no gas supplies at Denholm House (Livingston) and Johnstone House (Aberdeen)</t>
  </si>
  <si>
    <t>Consumption data only available for Denholm House, Endeavour House, The Optima and Tom Johnston Road.  Figures prorated to cover 365 days.  Electricity consumption data not held for Blair Court, Johnstone House , Longman House and Saughton House. These are landlord controlled buildings and no sub-metering is currently available.</t>
  </si>
  <si>
    <t>No information on waste arisings held for The Optima, Blair Court, Endeavour House, Johnston House, Longman House and Saughton House. Waste services have been provided by the landlord and no management information has been provided. No information on waste arisings has been recorded for the Distribution Centre.</t>
  </si>
  <si>
    <t>No information on recyclable waste arisings held for The Optima, Longman House and Saughton House. Waste services have been provided by the landlord no management information has been provided. No information on waste arisings has been recorded for the Distribution Centre. Only information on confidential waste collected from Endeavour House and Blair Court and Johnstone House is available</t>
  </si>
  <si>
    <t>One Pool Car is currently operated by Education Scotland</t>
  </si>
  <si>
    <t>Information on all staff travel by the current modes is currently available</t>
  </si>
  <si>
    <t>None undertaken.</t>
  </si>
  <si>
    <t xml:space="preserve">Education Scotland operates from eight buildings located across Scotland; seven offices ranging from small to medium size and a data distribution centre.  Four offices are within the central belt, (Glasgow, Clydebank, Livingston and Edinburgh) with other offices in Dundee, Aberdeen and Inverness.  As six of these sites are landlord operated Education Scotland has limited influence over how they are operated. Meeting stakeholders, partners and colleagues is a vital part of Education Scotland’s business activities and a degree of travel by officials has been necessary in support of this.  </t>
  </si>
  <si>
    <t>Setting the strategic objectives for addressing climate change and are responsible for setting the policy and resources framework within which the Agency operates.</t>
  </si>
  <si>
    <t>See 2d. Work on developing a climate change plan for Education Scotland is to be taken forward during 2016.</t>
  </si>
  <si>
    <r>
      <t>m</t>
    </r>
    <r>
      <rPr>
        <vertAlign val="superscript"/>
        <sz val="11"/>
        <color theme="1"/>
        <rFont val="Calibri"/>
        <family val="2"/>
        <scheme val="minor"/>
      </rPr>
      <t>3</t>
    </r>
    <r>
      <rPr>
        <sz val="11"/>
        <color theme="1"/>
        <rFont val="Calibri"/>
        <family val="2"/>
        <scheme val="minor"/>
      </rPr>
      <t xml:space="preserve"> reduction</t>
    </r>
  </si>
  <si>
    <t>See 2d. Work on developing a climate change plan for Education Scotland is to be taken forward during 2016 therefore no energy efficiency or reduction projects were implemented in 2014/15.</t>
  </si>
  <si>
    <t>See 2d. Work on developing a climate change plan for Education Scotland is to be taken forward during 2016 therefore no waste reduction projects were implemented in 2014/15.</t>
  </si>
  <si>
    <t>See 2d. Work on developing a climate change plan for Education Scotland is to be taken forward during 2016 therefore no water efficiency or reduction projects were implemented in 2014/15.</t>
  </si>
  <si>
    <t xml:space="preserve">See 2d. Work on developing a climate change plan for Education Scotland is to be taken forward during 2016 therefore no travel related projects were implemented in 2014/15.  </t>
  </si>
  <si>
    <t xml:space="preserve">See 2d. Work on developing a climate change plan for Education Scotland is to be taken forward during 2016 therefore no transport related projects were implemented in 2014/15.  </t>
  </si>
  <si>
    <t xml:space="preserve">See 2d. Work on developing a climate change plan for Education Scotland is to be taken forward during 2016 therefore no energy efficiency or reduction projects were implemented in 2014/15.  </t>
  </si>
  <si>
    <t>See 2d. Work on developing a climate change plan for Education Scotland is to be taken forward during 2016 therefore no carbon reduction projects were implemented in 2014/15.</t>
  </si>
  <si>
    <t xml:space="preserve"> See 2d. Work on developing a climate change plan for Education Scotland is to be taken forward during 2016 therefore it is not yet possible to identify any projects here.</t>
  </si>
  <si>
    <t>Work on Education Scotland's plan is to be taken forward during 2016.  The Health, Safety and Sustainability Working Group was formed in January 2015 with the responsibility for, among other things, the development of action plans aimed at delivering Education Scotland's climate change duties; including the development of mitigation targets and the projects necessary to deliver them.  The work of the Group was therefore very much in the early stages during the reporting year.</t>
  </si>
  <si>
    <t>See 2d. Work on developing a climate change plan for Education Scotland is to be taken forward during 2016.  An action plan identifying an appropriate baseline and targets will be developed to better track emission reductions.</t>
  </si>
  <si>
    <t>Current risks have been assessed and are included in Education Scotland's Health, Safety and Sustainability Risk Register.  The Health, Safety and Sustainability Group will undertake a review of existing business continuity plans to ensure critical functions can be maintained and quickly returned to a desired state of operation if disruptions occur.</t>
  </si>
  <si>
    <t>See 4b. Education Scotland will further develop its business continuity plan during 2016.</t>
  </si>
  <si>
    <t>During 2014/15 Education Scotland delivered training events for teachers in authorities across Scotland to promote citizen science within Curriculum for Excellence. Through these activities young people have been trained to collect scientific and environmental data, some of which relates to climate change issues. We have also supported the development of the Scotland’s Environment website which contains high-quality data for schools and the public to use to better understand their environment. We have also worked closely with key partners including The Conservation Volunteers (TCV) and the Open Air Laboratories network (OPAL) to support citizen science activities jointly.</t>
  </si>
  <si>
    <t>Education Scotland has developed a Ready for Emergencies website which encourages young people and schools to be more prepared for emergencies including extreme weather linked to climate change. The website is promoted to schools through Education Scotland’s communication channels including blogs and the community resilience e-bulletin. It is also promoted through our community resilience network. In addition, Education Scotland has two other successful climate change websites (Weather and Climate Change and Exploring Climate Change) which promote awareness of this important issue and how it relates to Curriculum for Excellence. In 2015, we published videos for schools demonstrating how climate change is causing ice-sheets in Greenland to melt. We also held a virtual meeting to promote these new web pages and to give schools a chance to meet the inspirational young people who had produced these films.</t>
  </si>
  <si>
    <t xml:space="preserve">The Health, Safety and Sustainability Management System Risk Management procedure requires that the Risk Register is reviewed:
• if there has been a significant change to work tasks and/or environment
• if there has been a change in regulatory or other duties
• if there is any reason to suspect that the risk assessments are no longer valid
• if there has been an accident, incident or near miss
• at least annually
Education Scotland will further develop its business continuity plan during 2016 which will include timescales for future review.
</t>
  </si>
  <si>
    <t>Education Scotland will further develop its business continuity plan during 2016 and will consider requirements for monitoring and evaluation.</t>
  </si>
  <si>
    <t>Education Scotland will further develop its business continuity plan during 2016 and will consider climate change adaptation priorities.</t>
  </si>
  <si>
    <t>Education Scotland is committed to protecting the natural environment where it may be affected by our business operations. We recognise that our procurement decisions may impact on the natural environment and will take account of this in our procurement activities.  Education Scotland’s procurement policy includes a requirement to ensure that contract specifications reflect the Scottish Ministers approach to sustainability and, where appropriate, form part of the evaluation of tenders and conditions of contract. The Scottish Government’s Procurement Shared Services team advises Education Scotland staff on best practice in our procurement exercises.</t>
  </si>
  <si>
    <t xml:space="preserve">This is the first time a report of this nature has been produced by Education Scotland and is being undertaken on a voluntary basis for the purpose of trialling the reporting template and tools provided by the Scottish Government.  Any external validation requirements will be considered in the development of Education Scotland's climate change report to comply with the introduction of statutory reporting from 2015-16. </t>
  </si>
  <si>
    <t xml:space="preserve">Information on Water supply only available for  Denholm House, The Optima, Blair Court and Tom Johnston Road. Figures prorated to cover 365 days.  Water consumption data not held for Endeavour House, Johnstone House, Longman House and Saughton House. These are landlord controlled buildings and no sub-metering is currently available.   </t>
  </si>
  <si>
    <t>A first party audit has been carried out by the Scottish Government's directorate for Internal Audit to provide assurance regarding Education Scotland’s arrangements for reporting on compliance with climate change public bodies duties.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</si>
</sst>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0.000"/>
  </numFmts>
  <fonts count="25" x14ac:knownFonts="1">
    <font>
      <sz val="11"/>
      <color theme="1"/>
      <name val="Calibri"/>
      <family val="2"/>
      <scheme val="minor"/>
    </font>
    <font>
      <sz val="10"/>
      <color theme="1"/>
      <name val="Arial"/>
      <family val="2"/>
    </font>
    <font>
      <sz val="10"/>
      <color theme="1"/>
      <name val="Arial"/>
      <family val="2"/>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
      <name val="Arial"/>
      <family val="2"/>
    </font>
    <font>
      <u/>
      <sz val="10"/>
      <color indexed="12"/>
      <name val="Arial"/>
      <family val="2"/>
    </font>
    <font>
      <sz val="11"/>
      <color theme="1"/>
      <name val="Calibri"/>
      <family val="2"/>
    </font>
    <font>
      <sz val="10"/>
      <name val="Arial"/>
      <family val="2"/>
    </font>
    <font>
      <sz val="11"/>
      <color rgb="FF1F497D"/>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44">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theme="4" tint="0.59996337778862885"/>
      </left>
      <right/>
      <top style="thin">
        <color theme="4" tint="0.59996337778862885"/>
      </top>
      <bottom style="thin">
        <color theme="4" tint="0.59996337778862885"/>
      </bottom>
      <diagonal/>
    </border>
    <border>
      <left/>
      <right style="thin">
        <color theme="4" tint="0.59996337778862885"/>
      </right>
      <top/>
      <bottom/>
      <diagonal/>
    </border>
    <border>
      <left/>
      <right/>
      <top style="medium">
        <color indexed="64"/>
      </top>
      <bottom style="thin">
        <color indexed="64"/>
      </bottom>
      <diagonal/>
    </border>
    <border>
      <left style="medium">
        <color indexed="64"/>
      </left>
      <right/>
      <top style="thin">
        <color theme="4" tint="0.59996337778862885"/>
      </top>
      <bottom style="thin">
        <color theme="4" tint="0.59996337778862885"/>
      </bottom>
      <diagonal/>
    </border>
    <border>
      <left style="medium">
        <color indexed="64"/>
      </left>
      <right/>
      <top style="thin">
        <color indexed="64"/>
      </top>
      <bottom style="thin">
        <color indexed="64"/>
      </bottom>
      <diagonal/>
    </border>
    <border>
      <left style="thin">
        <color theme="7" tint="0.79998168889431442"/>
      </left>
      <right style="thin">
        <color theme="7" tint="0.79998168889431442"/>
      </right>
      <top/>
      <bottom/>
      <diagonal/>
    </border>
    <border>
      <left/>
      <right style="medium">
        <color indexed="64"/>
      </right>
      <top style="thin">
        <color indexed="64"/>
      </top>
      <bottom/>
      <diagonal/>
    </border>
    <border>
      <left/>
      <right style="medium">
        <color indexed="64"/>
      </right>
      <top/>
      <bottom style="thin">
        <color indexed="64"/>
      </bottom>
      <diagonal/>
    </border>
  </borders>
  <cellStyleXfs count="16">
    <xf numFmtId="0" fontId="0" fillId="0" borderId="0"/>
    <xf numFmtId="43" fontId="7" fillId="0" borderId="0" applyFont="0" applyFill="0" applyBorder="0" applyAlignment="0" applyProtection="0"/>
    <xf numFmtId="44" fontId="7" fillId="0" borderId="0" applyFont="0" applyFill="0" applyBorder="0" applyAlignment="0" applyProtection="0"/>
    <xf numFmtId="0" fontId="17" fillId="0" borderId="0" applyNumberFormat="0" applyFill="0" applyBorder="0" applyAlignment="0" applyProtection="0"/>
    <xf numFmtId="0" fontId="2" fillId="0" borderId="0"/>
    <xf numFmtId="0" fontId="7" fillId="0" borderId="0"/>
    <xf numFmtId="9" fontId="7" fillId="0" borderId="0" applyFont="0" applyFill="0" applyBorder="0" applyAlignment="0" applyProtection="0"/>
    <xf numFmtId="0" fontId="21" fillId="0" borderId="0" applyNumberFormat="0" applyFill="0" applyBorder="0" applyAlignment="0" applyProtection="0">
      <alignment vertical="top"/>
      <protection locked="0"/>
    </xf>
    <xf numFmtId="0" fontId="22" fillId="0" borderId="0"/>
    <xf numFmtId="0" fontId="23" fillId="0" borderId="0"/>
    <xf numFmtId="43" fontId="20" fillId="0" borderId="0" applyFont="0" applyFill="0" applyBorder="0" applyAlignment="0" applyProtection="0"/>
    <xf numFmtId="9" fontId="20" fillId="0" borderId="0" applyFont="0" applyFill="0" applyBorder="0" applyAlignment="0" applyProtection="0"/>
    <xf numFmtId="0" fontId="7" fillId="0" borderId="0"/>
    <xf numFmtId="0" fontId="20" fillId="0" borderId="0"/>
    <xf numFmtId="0" fontId="20" fillId="0" borderId="0"/>
    <xf numFmtId="0" fontId="1" fillId="0" borderId="0"/>
  </cellStyleXfs>
  <cellXfs count="644">
    <xf numFmtId="0" fontId="0" fillId="0" borderId="0" xfId="0"/>
    <xf numFmtId="0" fontId="0" fillId="0" borderId="0" xfId="0" applyBorder="1"/>
    <xf numFmtId="0" fontId="4" fillId="0" borderId="0" xfId="0" applyFont="1" applyFill="1" applyBorder="1" applyAlignment="1">
      <alignment vertical="center"/>
    </xf>
    <xf numFmtId="0" fontId="0" fillId="0" borderId="1" xfId="0" applyFill="1" applyBorder="1"/>
    <xf numFmtId="0" fontId="0" fillId="0" borderId="0" xfId="0" applyFill="1"/>
    <xf numFmtId="0" fontId="5" fillId="7" borderId="0" xfId="0" applyFont="1" applyFill="1" applyBorder="1" applyAlignment="1">
      <alignment horizontal="center"/>
    </xf>
    <xf numFmtId="0" fontId="6"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3"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5" fillId="7" borderId="26" xfId="0" applyFont="1" applyFill="1" applyBorder="1" applyAlignment="1">
      <alignment horizontal="center"/>
    </xf>
    <xf numFmtId="0" fontId="0" fillId="0" borderId="27" xfId="0" applyFill="1" applyBorder="1"/>
    <xf numFmtId="0" fontId="0" fillId="0" borderId="0" xfId="0" applyFill="1" applyBorder="1"/>
    <xf numFmtId="0" fontId="4" fillId="0" borderId="0" xfId="0" applyFont="1" applyFill="1" applyBorder="1" applyAlignment="1">
      <alignment horizontal="center" vertical="center"/>
    </xf>
    <xf numFmtId="0" fontId="0" fillId="7" borderId="0" xfId="0" applyFill="1" applyBorder="1"/>
    <xf numFmtId="0" fontId="3" fillId="7" borderId="0" xfId="0" applyFont="1" applyFill="1" applyBorder="1" applyAlignment="1">
      <alignment vertical="center" wrapText="1"/>
    </xf>
    <xf numFmtId="0" fontId="3" fillId="7" borderId="0" xfId="0" applyFont="1" applyFill="1" applyBorder="1"/>
    <xf numFmtId="0" fontId="0" fillId="2" borderId="0" xfId="0" applyFill="1" applyBorder="1"/>
    <xf numFmtId="0" fontId="4" fillId="2" borderId="0" xfId="0" applyFont="1" applyFill="1" applyBorder="1" applyAlignment="1">
      <alignment vertical="center"/>
    </xf>
    <xf numFmtId="0" fontId="0" fillId="0" borderId="2" xfId="0" applyFill="1" applyBorder="1"/>
    <xf numFmtId="0" fontId="3" fillId="0" borderId="0" xfId="0" applyFont="1"/>
    <xf numFmtId="0" fontId="0" fillId="0" borderId="33" xfId="0" applyFill="1" applyBorder="1"/>
    <xf numFmtId="0" fontId="4" fillId="6" borderId="18" xfId="0" applyFont="1" applyFill="1" applyBorder="1" applyAlignment="1">
      <alignment horizontal="center" vertical="center"/>
    </xf>
    <xf numFmtId="0" fontId="4" fillId="6" borderId="28" xfId="0" applyFont="1" applyFill="1" applyBorder="1" applyAlignment="1">
      <alignment vertical="center"/>
    </xf>
    <xf numFmtId="0" fontId="4" fillId="6" borderId="23" xfId="0" applyFont="1" applyFill="1" applyBorder="1" applyAlignment="1">
      <alignment vertical="center"/>
    </xf>
    <xf numFmtId="0" fontId="4" fillId="7" borderId="29" xfId="0" applyFont="1" applyFill="1" applyBorder="1" applyAlignment="1">
      <alignment vertical="center"/>
    </xf>
    <xf numFmtId="0" fontId="0" fillId="7" borderId="26" xfId="0" applyFill="1" applyBorder="1"/>
    <xf numFmtId="0" fontId="3" fillId="7" borderId="26" xfId="0" applyFont="1" applyFill="1" applyBorder="1" applyAlignment="1">
      <alignment horizontal="center"/>
    </xf>
    <xf numFmtId="0" fontId="11" fillId="0" borderId="3" xfId="0" applyFont="1" applyFill="1" applyBorder="1" applyAlignment="1">
      <alignment wrapText="1"/>
    </xf>
    <xf numFmtId="0" fontId="11" fillId="0" borderId="34" xfId="0" applyFont="1" applyFill="1" applyBorder="1" applyAlignment="1">
      <alignment wrapText="1"/>
    </xf>
    <xf numFmtId="0" fontId="11"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3" fillId="10" borderId="0" xfId="0" applyFont="1" applyFill="1" applyBorder="1"/>
    <xf numFmtId="0" fontId="12"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4"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3"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3"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3" fillId="6" borderId="4" xfId="0" applyFont="1" applyFill="1" applyBorder="1" applyAlignment="1">
      <alignment vertical="center" wrapText="1"/>
    </xf>
    <xf numFmtId="0" fontId="0" fillId="4" borderId="6" xfId="0" applyFont="1" applyFill="1" applyBorder="1" applyAlignment="1">
      <alignment vertical="center" wrapText="1"/>
    </xf>
    <xf numFmtId="0" fontId="3" fillId="6" borderId="20" xfId="0" applyFont="1" applyFill="1" applyBorder="1" applyAlignment="1">
      <alignment vertical="center" wrapText="1"/>
    </xf>
    <xf numFmtId="0" fontId="0" fillId="4" borderId="21" xfId="0" applyFont="1" applyFill="1" applyBorder="1" applyAlignment="1">
      <alignment vertical="center" wrapText="1"/>
    </xf>
    <xf numFmtId="0" fontId="3" fillId="6" borderId="48"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50" xfId="0" applyFont="1" applyFill="1" applyBorder="1" applyAlignment="1">
      <alignment horizontal="center" vertical="center" wrapText="1"/>
    </xf>
    <xf numFmtId="0" fontId="0" fillId="10" borderId="0" xfId="0" applyFill="1"/>
    <xf numFmtId="0" fontId="12" fillId="10" borderId="15" xfId="0" applyFont="1" applyFill="1" applyBorder="1"/>
    <xf numFmtId="0" fontId="0" fillId="10" borderId="0" xfId="0" applyFill="1" applyBorder="1" applyAlignment="1">
      <alignment horizontal="right"/>
    </xf>
    <xf numFmtId="0" fontId="0" fillId="0" borderId="58" xfId="0" applyFill="1" applyBorder="1"/>
    <xf numFmtId="0" fontId="4" fillId="7" borderId="32" xfId="0" applyFont="1" applyFill="1" applyBorder="1" applyAlignment="1">
      <alignment vertical="center"/>
    </xf>
    <xf numFmtId="0" fontId="0" fillId="0" borderId="59" xfId="0" applyFill="1" applyBorder="1"/>
    <xf numFmtId="0" fontId="3" fillId="6" borderId="57" xfId="0" applyFont="1" applyFill="1" applyBorder="1" applyAlignment="1">
      <alignment horizontal="center" vertical="center" wrapText="1"/>
    </xf>
    <xf numFmtId="0" fontId="4" fillId="8" borderId="39" xfId="0" applyFont="1" applyFill="1" applyBorder="1" applyAlignment="1">
      <alignment vertical="center"/>
    </xf>
    <xf numFmtId="0" fontId="4" fillId="8" borderId="40" xfId="0" applyFont="1" applyFill="1" applyBorder="1" applyAlignment="1">
      <alignment vertical="center"/>
    </xf>
    <xf numFmtId="0" fontId="4" fillId="8" borderId="41" xfId="0" applyFont="1" applyFill="1" applyBorder="1" applyAlignment="1">
      <alignment vertical="center"/>
    </xf>
    <xf numFmtId="0" fontId="4" fillId="8" borderId="26" xfId="0" applyFont="1" applyFill="1" applyBorder="1" applyAlignment="1">
      <alignment vertical="center"/>
    </xf>
    <xf numFmtId="0" fontId="4" fillId="8" borderId="0" xfId="0" applyFont="1" applyFill="1" applyBorder="1" applyAlignment="1">
      <alignment vertical="center"/>
    </xf>
    <xf numFmtId="0" fontId="4" fillId="8" borderId="29" xfId="0" applyFont="1" applyFill="1" applyBorder="1" applyAlignment="1">
      <alignment vertical="center"/>
    </xf>
    <xf numFmtId="0" fontId="4" fillId="8" borderId="30" xfId="0" applyFont="1" applyFill="1" applyBorder="1" applyAlignment="1">
      <alignment vertical="center"/>
    </xf>
    <xf numFmtId="0" fontId="4" fillId="8" borderId="31" xfId="0" applyFont="1" applyFill="1" applyBorder="1" applyAlignment="1">
      <alignment vertical="center"/>
    </xf>
    <xf numFmtId="0" fontId="4"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3" fillId="7" borderId="0" xfId="0" applyFont="1" applyFill="1" applyBorder="1" applyAlignment="1">
      <alignment horizontal="center" vertical="center"/>
    </xf>
    <xf numFmtId="0" fontId="11" fillId="10" borderId="0" xfId="0" applyFont="1" applyFill="1" applyBorder="1" applyAlignment="1">
      <alignment wrapText="1"/>
    </xf>
    <xf numFmtId="0" fontId="0" fillId="7" borderId="29" xfId="0" applyFill="1" applyBorder="1"/>
    <xf numFmtId="0" fontId="6" fillId="0" borderId="0" xfId="0" applyFont="1"/>
    <xf numFmtId="0" fontId="6" fillId="0" borderId="34" xfId="0" applyFont="1" applyFill="1" applyBorder="1"/>
    <xf numFmtId="0" fontId="6" fillId="0" borderId="26" xfId="0" applyFont="1" applyFill="1" applyBorder="1"/>
    <xf numFmtId="1" fontId="6" fillId="0" borderId="34" xfId="0" applyNumberFormat="1" applyFont="1" applyFill="1" applyBorder="1"/>
    <xf numFmtId="168" fontId="6" fillId="0" borderId="34" xfId="0" applyNumberFormat="1" applyFont="1" applyFill="1" applyBorder="1"/>
    <xf numFmtId="168" fontId="6" fillId="0" borderId="26" xfId="0" applyNumberFormat="1" applyFont="1" applyFill="1" applyBorder="1"/>
    <xf numFmtId="0" fontId="6" fillId="11" borderId="34" xfId="0" applyFont="1" applyFill="1" applyBorder="1"/>
    <xf numFmtId="0" fontId="6" fillId="11" borderId="26" xfId="0" applyFont="1" applyFill="1" applyBorder="1"/>
    <xf numFmtId="1" fontId="6" fillId="11" borderId="34" xfId="0" applyNumberFormat="1" applyFont="1" applyFill="1" applyBorder="1"/>
    <xf numFmtId="168" fontId="6" fillId="11" borderId="34" xfId="0" applyNumberFormat="1" applyFont="1" applyFill="1" applyBorder="1"/>
    <xf numFmtId="168" fontId="6" fillId="11" borderId="26" xfId="0" applyNumberFormat="1" applyFont="1" applyFill="1" applyBorder="1"/>
    <xf numFmtId="168" fontId="6" fillId="3" borderId="34" xfId="0" applyNumberFormat="1" applyFont="1" applyFill="1" applyBorder="1"/>
    <xf numFmtId="0" fontId="6" fillId="3" borderId="0" xfId="0" applyFont="1" applyFill="1"/>
    <xf numFmtId="0" fontId="3" fillId="12" borderId="12" xfId="0" applyFont="1" applyFill="1" applyBorder="1" applyAlignment="1">
      <alignment wrapText="1"/>
    </xf>
    <xf numFmtId="0" fontId="3" fillId="13" borderId="26" xfId="0" applyFont="1" applyFill="1" applyBorder="1" applyAlignment="1">
      <alignment horizontal="center"/>
    </xf>
    <xf numFmtId="0" fontId="3"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3" fillId="12" borderId="52" xfId="0" applyFont="1" applyFill="1" applyBorder="1" applyAlignment="1">
      <alignment wrapText="1"/>
    </xf>
    <xf numFmtId="0" fontId="3" fillId="6" borderId="52" xfId="0" applyFont="1" applyFill="1" applyBorder="1" applyAlignment="1">
      <alignment horizontal="center" vertical="center" wrapText="1"/>
    </xf>
    <xf numFmtId="0" fontId="3" fillId="7" borderId="0" xfId="0" applyFont="1" applyFill="1" applyBorder="1" applyAlignment="1">
      <alignment vertical="center"/>
    </xf>
    <xf numFmtId="0" fontId="3" fillId="7" borderId="0" xfId="0" applyFont="1" applyFill="1" applyBorder="1" applyAlignment="1">
      <alignment wrapText="1"/>
    </xf>
    <xf numFmtId="0" fontId="3" fillId="7" borderId="0" xfId="0" quotePrefix="1" applyFont="1" applyFill="1" applyBorder="1"/>
    <xf numFmtId="0" fontId="3" fillId="7" borderId="0" xfId="0" applyFont="1" applyFill="1" applyBorder="1" applyAlignment="1">
      <alignment horizontal="left" wrapText="1"/>
    </xf>
    <xf numFmtId="0" fontId="0" fillId="0" borderId="1" xfId="0" applyBorder="1"/>
    <xf numFmtId="0" fontId="3" fillId="14" borderId="0" xfId="0" applyFont="1" applyFill="1" applyBorder="1" applyAlignment="1">
      <alignment horizontal="center"/>
    </xf>
    <xf numFmtId="0" fontId="3" fillId="15" borderId="9" xfId="0" applyFont="1" applyFill="1" applyBorder="1"/>
    <xf numFmtId="0" fontId="3" fillId="14" borderId="67" xfId="0" applyFont="1" applyFill="1" applyBorder="1" applyAlignment="1">
      <alignment horizontal="center"/>
    </xf>
    <xf numFmtId="0" fontId="0" fillId="2" borderId="8" xfId="0" applyFill="1" applyBorder="1"/>
    <xf numFmtId="0" fontId="3" fillId="15" borderId="7" xfId="0" applyFont="1" applyFill="1" applyBorder="1"/>
    <xf numFmtId="0" fontId="0" fillId="2" borderId="6" xfId="0" applyFill="1" applyBorder="1"/>
    <xf numFmtId="0" fontId="3" fillId="15" borderId="4" xfId="0" applyFont="1" applyFill="1" applyBorder="1"/>
    <xf numFmtId="0" fontId="3" fillId="14" borderId="69" xfId="0" applyFont="1" applyFill="1" applyBorder="1" applyAlignment="1">
      <alignment horizontal="center"/>
    </xf>
    <xf numFmtId="0" fontId="3" fillId="14" borderId="69" xfId="0" applyFont="1" applyFill="1" applyBorder="1" applyAlignment="1">
      <alignment horizontal="left"/>
    </xf>
    <xf numFmtId="0" fontId="3"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3" fillId="14" borderId="0" xfId="0" applyFont="1" applyFill="1" applyBorder="1" applyAlignment="1">
      <alignment horizontal="left"/>
    </xf>
    <xf numFmtId="0" fontId="3" fillId="14" borderId="70" xfId="0" applyFont="1" applyFill="1" applyBorder="1" applyAlignment="1">
      <alignment horizontal="center"/>
    </xf>
    <xf numFmtId="0" fontId="0" fillId="14" borderId="0" xfId="0" applyFont="1" applyFill="1" applyBorder="1" applyAlignment="1">
      <alignment vertical="top"/>
    </xf>
    <xf numFmtId="0" fontId="3" fillId="14" borderId="71" xfId="0" applyFont="1" applyFill="1" applyBorder="1" applyAlignment="1"/>
    <xf numFmtId="0" fontId="3" fillId="14" borderId="72" xfId="0" applyFont="1" applyFill="1" applyBorder="1" applyAlignment="1">
      <alignment horizontal="center"/>
    </xf>
    <xf numFmtId="0" fontId="0" fillId="14" borderId="72" xfId="0" applyFill="1" applyBorder="1" applyAlignment="1">
      <alignment vertical="top"/>
    </xf>
    <xf numFmtId="0" fontId="3" fillId="14" borderId="69" xfId="0" applyFont="1" applyFill="1" applyBorder="1" applyAlignment="1"/>
    <xf numFmtId="0" fontId="4" fillId="15" borderId="73" xfId="0" applyFont="1" applyFill="1" applyBorder="1" applyAlignment="1">
      <alignment vertical="center"/>
    </xf>
    <xf numFmtId="0" fontId="5" fillId="17" borderId="74" xfId="0" applyFont="1" applyFill="1" applyBorder="1" applyAlignment="1">
      <alignment horizontal="center"/>
    </xf>
    <xf numFmtId="0" fontId="5" fillId="17" borderId="75" xfId="0" applyFont="1" applyFill="1" applyBorder="1" applyAlignment="1">
      <alignment horizontal="center"/>
    </xf>
    <xf numFmtId="169" fontId="6" fillId="17" borderId="75" xfId="0" applyNumberFormat="1" applyFont="1" applyFill="1" applyBorder="1"/>
    <xf numFmtId="0" fontId="5" fillId="17" borderId="0" xfId="0" applyFont="1" applyFill="1" applyBorder="1" applyAlignment="1">
      <alignment horizontal="center"/>
    </xf>
    <xf numFmtId="0" fontId="5" fillId="17" borderId="75" xfId="0" applyFont="1" applyFill="1" applyBorder="1"/>
    <xf numFmtId="0" fontId="4" fillId="18" borderId="0" xfId="0" applyFont="1" applyFill="1" applyBorder="1" applyAlignment="1">
      <alignment vertical="center"/>
    </xf>
    <xf numFmtId="0" fontId="4" fillId="19" borderId="0" xfId="0" applyFont="1" applyFill="1" applyBorder="1" applyAlignment="1">
      <alignment vertical="center"/>
    </xf>
    <xf numFmtId="0" fontId="4" fillId="19" borderId="77" xfId="0" applyFont="1" applyFill="1" applyBorder="1" applyAlignment="1">
      <alignment vertical="center"/>
    </xf>
    <xf numFmtId="0" fontId="5" fillId="5" borderId="0" xfId="0" applyFont="1" applyFill="1" applyBorder="1" applyAlignment="1">
      <alignment horizontal="center"/>
    </xf>
    <xf numFmtId="169" fontId="6" fillId="5" borderId="78" xfId="0" applyNumberFormat="1" applyFont="1" applyFill="1" applyBorder="1"/>
    <xf numFmtId="0" fontId="4" fillId="6" borderId="0" xfId="0" applyFont="1" applyFill="1" applyBorder="1" applyAlignment="1">
      <alignment vertical="center"/>
    </xf>
    <xf numFmtId="0" fontId="5" fillId="5" borderId="16" xfId="0" applyFont="1" applyFill="1" applyBorder="1" applyAlignment="1"/>
    <xf numFmtId="0" fontId="5" fillId="5" borderId="82" xfId="0" applyFont="1" applyFill="1" applyBorder="1" applyAlignment="1"/>
    <xf numFmtId="0" fontId="5" fillId="5" borderId="83"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4" xfId="0" applyFill="1" applyBorder="1" applyAlignment="1">
      <alignment horizontal="center" vertical="center"/>
    </xf>
    <xf numFmtId="0" fontId="0" fillId="2" borderId="3" xfId="0" applyFill="1" applyBorder="1" applyAlignment="1">
      <alignment horizontal="center" vertical="center" wrapText="1"/>
    </xf>
    <xf numFmtId="0" fontId="0" fillId="14" borderId="85"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5"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3" fillId="20" borderId="6" xfId="0" applyFont="1" applyFill="1" applyBorder="1" applyAlignment="1">
      <alignment vertical="center"/>
    </xf>
    <xf numFmtId="0" fontId="3" fillId="20" borderId="5" xfId="0" applyFont="1" applyFill="1" applyBorder="1" applyAlignment="1">
      <alignment vertical="center"/>
    </xf>
    <xf numFmtId="0" fontId="3" fillId="20" borderId="5" xfId="0" applyFont="1" applyFill="1" applyBorder="1" applyAlignment="1">
      <alignment vertical="center" wrapText="1"/>
    </xf>
    <xf numFmtId="0" fontId="3" fillId="20" borderId="4" xfId="0" applyFont="1" applyFill="1" applyBorder="1" applyAlignment="1">
      <alignment vertical="center"/>
    </xf>
    <xf numFmtId="0" fontId="5" fillId="5" borderId="83" xfId="0" applyFont="1" applyFill="1" applyBorder="1" applyAlignment="1"/>
    <xf numFmtId="169" fontId="6" fillId="5" borderId="79" xfId="0" applyNumberFormat="1" applyFont="1" applyFill="1" applyBorder="1"/>
    <xf numFmtId="0" fontId="5" fillId="5" borderId="0" xfId="0" applyFont="1" applyFill="1" applyBorder="1" applyAlignment="1">
      <alignment vertical="top"/>
    </xf>
    <xf numFmtId="0" fontId="5" fillId="5" borderId="81" xfId="0" applyFont="1" applyFill="1" applyBorder="1" applyAlignment="1"/>
    <xf numFmtId="0" fontId="0" fillId="0" borderId="2" xfId="0" applyBorder="1"/>
    <xf numFmtId="0" fontId="4" fillId="20" borderId="86" xfId="0" applyFont="1" applyFill="1" applyBorder="1" applyAlignment="1">
      <alignment vertical="center"/>
    </xf>
    <xf numFmtId="0" fontId="3" fillId="4" borderId="0" xfId="0" applyFont="1" applyFill="1" applyBorder="1" applyAlignment="1">
      <alignment horizontal="center"/>
    </xf>
    <xf numFmtId="0" fontId="3" fillId="4" borderId="88" xfId="0" applyFont="1" applyFill="1" applyBorder="1" applyAlignment="1">
      <alignment horizontal="center"/>
    </xf>
    <xf numFmtId="0" fontId="4"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3" fillId="3" borderId="6" xfId="0" applyFont="1" applyFill="1" applyBorder="1" applyAlignment="1">
      <alignment vertical="center" wrapText="1"/>
    </xf>
    <xf numFmtId="0" fontId="3" fillId="3" borderId="5" xfId="0" applyFont="1" applyFill="1" applyBorder="1" applyAlignment="1">
      <alignment vertical="center" wrapText="1"/>
    </xf>
    <xf numFmtId="0" fontId="3" fillId="3" borderId="4" xfId="0" applyFont="1" applyFill="1" applyBorder="1" applyAlignment="1">
      <alignment vertical="center"/>
    </xf>
    <xf numFmtId="0" fontId="3" fillId="15" borderId="11" xfId="0" applyFont="1" applyFill="1" applyBorder="1"/>
    <xf numFmtId="170" fontId="3" fillId="15" borderId="10" xfId="1" applyNumberFormat="1" applyFont="1" applyFill="1" applyBorder="1"/>
    <xf numFmtId="0" fontId="0" fillId="15" borderId="21" xfId="0" applyFill="1" applyBorder="1"/>
    <xf numFmtId="170" fontId="0" fillId="2" borderId="84"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3" fillId="4" borderId="0" xfId="1" applyFont="1" applyFill="1" applyBorder="1" applyAlignment="1">
      <alignment horizontal="center"/>
    </xf>
    <xf numFmtId="0" fontId="0" fillId="2" borderId="38" xfId="0" applyFill="1" applyBorder="1"/>
    <xf numFmtId="0" fontId="3" fillId="2" borderId="0" xfId="0" applyFont="1" applyFill="1" applyBorder="1" applyAlignment="1">
      <alignment horizontal="center"/>
    </xf>
    <xf numFmtId="0" fontId="0" fillId="0" borderId="58" xfId="0" applyBorder="1"/>
    <xf numFmtId="0" fontId="3" fillId="4" borderId="89" xfId="0" applyFont="1" applyFill="1" applyBorder="1" applyAlignment="1">
      <alignment horizontal="center"/>
    </xf>
    <xf numFmtId="169" fontId="0" fillId="4" borderId="89" xfId="0" applyNumberFormat="1" applyFill="1" applyBorder="1"/>
    <xf numFmtId="0" fontId="0" fillId="15" borderId="63"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2"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3" fillId="3" borderId="64" xfId="0" applyFont="1" applyFill="1" applyBorder="1" applyAlignment="1">
      <alignment vertical="center" wrapText="1"/>
    </xf>
    <xf numFmtId="0" fontId="3" fillId="3" borderId="17" xfId="0" applyFont="1" applyFill="1" applyBorder="1" applyAlignment="1">
      <alignment vertical="center" wrapText="1"/>
    </xf>
    <xf numFmtId="0" fontId="3" fillId="3" borderId="4" xfId="0" applyFont="1" applyFill="1" applyBorder="1" applyAlignment="1">
      <alignment vertical="center" wrapText="1"/>
    </xf>
    <xf numFmtId="0" fontId="6" fillId="2" borderId="9" xfId="3" applyFont="1" applyFill="1" applyBorder="1"/>
    <xf numFmtId="0" fontId="6" fillId="2" borderId="7" xfId="3" applyFont="1" applyFill="1" applyBorder="1"/>
    <xf numFmtId="0" fontId="0" fillId="2" borderId="5" xfId="0" applyFill="1" applyBorder="1"/>
    <xf numFmtId="0" fontId="3" fillId="3" borderId="53" xfId="0" applyFont="1" applyFill="1" applyBorder="1" applyAlignment="1">
      <alignment vertical="center" wrapText="1"/>
    </xf>
    <xf numFmtId="0" fontId="3" fillId="3" borderId="56" xfId="0" applyFont="1" applyFill="1" applyBorder="1" applyAlignment="1">
      <alignment vertical="center"/>
    </xf>
    <xf numFmtId="0" fontId="3"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3"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3" fillId="3" borderId="5" xfId="0" applyFont="1" applyFill="1" applyBorder="1" applyAlignment="1">
      <alignment vertical="center"/>
    </xf>
    <xf numFmtId="0" fontId="3" fillId="3" borderId="22" xfId="0" applyFont="1" applyFill="1" applyBorder="1" applyAlignment="1">
      <alignment vertical="center"/>
    </xf>
    <xf numFmtId="0" fontId="3" fillId="4" borderId="88" xfId="0" applyFont="1" applyFill="1" applyBorder="1" applyAlignment="1"/>
    <xf numFmtId="0" fontId="3" fillId="4" borderId="89"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3" fillId="3" borderId="5" xfId="0" applyFont="1" applyFill="1" applyBorder="1" applyAlignment="1">
      <alignment horizontal="center" vertical="center"/>
    </xf>
    <xf numFmtId="0" fontId="4" fillId="3" borderId="0" xfId="0" applyFont="1" applyFill="1" applyBorder="1" applyAlignment="1">
      <alignment vertical="center"/>
    </xf>
    <xf numFmtId="0" fontId="4" fillId="3" borderId="91" xfId="0" applyFont="1" applyFill="1" applyBorder="1" applyAlignment="1">
      <alignment vertical="center"/>
    </xf>
    <xf numFmtId="0" fontId="5" fillId="23" borderId="0" xfId="0" applyFont="1" applyFill="1" applyBorder="1" applyAlignment="1">
      <alignment horizontal="center"/>
    </xf>
    <xf numFmtId="0" fontId="5" fillId="23" borderId="92" xfId="0" applyFont="1" applyFill="1" applyBorder="1" applyAlignment="1">
      <alignment horizontal="center"/>
    </xf>
    <xf numFmtId="0" fontId="5" fillId="23" borderId="94" xfId="0" applyFont="1" applyFill="1" applyBorder="1" applyAlignment="1">
      <alignment horizontal="center"/>
    </xf>
    <xf numFmtId="0" fontId="5" fillId="23" borderId="94" xfId="0" applyFont="1" applyFill="1" applyBorder="1" applyAlignment="1">
      <alignment horizontal="left"/>
    </xf>
    <xf numFmtId="0" fontId="4" fillId="24" borderId="0" xfId="0" applyFont="1" applyFill="1" applyBorder="1" applyAlignment="1">
      <alignment vertical="center"/>
    </xf>
    <xf numFmtId="0" fontId="6" fillId="23" borderId="0" xfId="0" applyFont="1" applyFill="1" applyBorder="1" applyAlignment="1">
      <alignment vertical="top"/>
    </xf>
    <xf numFmtId="0" fontId="17" fillId="23" borderId="0" xfId="3" applyFill="1" applyBorder="1" applyAlignment="1">
      <alignment vertical="top"/>
    </xf>
    <xf numFmtId="0" fontId="6" fillId="23" borderId="92" xfId="0" applyFont="1" applyFill="1" applyBorder="1" applyAlignment="1">
      <alignment vertical="top"/>
    </xf>
    <xf numFmtId="0" fontId="3" fillId="25" borderId="5" xfId="0" applyFont="1" applyFill="1" applyBorder="1" applyAlignment="1">
      <alignment horizontal="left" vertical="center"/>
    </xf>
    <xf numFmtId="0" fontId="3" fillId="25" borderId="4" xfId="0" applyFont="1" applyFill="1" applyBorder="1" applyAlignment="1">
      <alignment horizontal="left" vertical="center"/>
    </xf>
    <xf numFmtId="0" fontId="6" fillId="23" borderId="0" xfId="0" applyFont="1" applyFill="1" applyBorder="1" applyAlignment="1">
      <alignment horizontal="left" vertical="top"/>
    </xf>
    <xf numFmtId="0" fontId="3" fillId="25" borderId="4" xfId="0" applyFont="1" applyFill="1" applyBorder="1" applyAlignment="1">
      <alignment vertical="center"/>
    </xf>
    <xf numFmtId="0" fontId="5" fillId="23" borderId="0" xfId="0" applyFont="1" applyFill="1" applyBorder="1" applyAlignment="1">
      <alignment horizontal="left" vertical="top" wrapText="1"/>
    </xf>
    <xf numFmtId="0" fontId="6" fillId="23" borderId="96" xfId="0" applyFont="1" applyFill="1" applyBorder="1" applyAlignment="1">
      <alignment vertical="top"/>
    </xf>
    <xf numFmtId="0" fontId="4" fillId="25" borderId="98" xfId="0" applyFont="1" applyFill="1" applyBorder="1" applyAlignment="1">
      <alignment vertical="center"/>
    </xf>
    <xf numFmtId="0" fontId="3" fillId="14" borderId="99" xfId="0" applyFont="1" applyFill="1" applyBorder="1" applyAlignment="1">
      <alignment horizontal="left"/>
    </xf>
    <xf numFmtId="0" fontId="3" fillId="14" borderId="99" xfId="0" applyFont="1" applyFill="1" applyBorder="1" applyAlignment="1">
      <alignment horizontal="center"/>
    </xf>
    <xf numFmtId="169" fontId="0" fillId="2" borderId="100" xfId="0" applyNumberFormat="1" applyFill="1" applyBorder="1" applyAlignment="1">
      <alignment vertical="center"/>
    </xf>
    <xf numFmtId="2" fontId="0" fillId="2" borderId="3" xfId="0" applyNumberFormat="1" applyFill="1" applyBorder="1"/>
    <xf numFmtId="0" fontId="3" fillId="26" borderId="6" xfId="0" applyFont="1" applyFill="1" applyBorder="1" applyAlignment="1">
      <alignment horizontal="left" vertical="center"/>
    </xf>
    <xf numFmtId="0" fontId="3" fillId="26" borderId="5" xfId="0" applyFont="1" applyFill="1" applyBorder="1" applyAlignment="1">
      <alignment horizontal="left" vertical="center"/>
    </xf>
    <xf numFmtId="0" fontId="3" fillId="26" borderId="4" xfId="0" applyFont="1" applyFill="1" applyBorder="1" applyAlignment="1">
      <alignment horizontal="left" vertical="center"/>
    </xf>
    <xf numFmtId="0" fontId="0" fillId="2" borderId="100" xfId="0" applyFill="1" applyBorder="1" applyAlignment="1">
      <alignment vertical="center"/>
    </xf>
    <xf numFmtId="0" fontId="3" fillId="14" borderId="102" xfId="0" applyFont="1" applyFill="1" applyBorder="1" applyAlignment="1">
      <alignment horizontal="center"/>
    </xf>
    <xf numFmtId="0" fontId="3" fillId="14" borderId="103" xfId="0" applyFont="1" applyFill="1" applyBorder="1" applyAlignment="1">
      <alignment horizontal="center"/>
    </xf>
    <xf numFmtId="0" fontId="4" fillId="15" borderId="104" xfId="0" applyFont="1" applyFill="1" applyBorder="1" applyAlignment="1">
      <alignment vertical="center"/>
    </xf>
    <xf numFmtId="0" fontId="0" fillId="28" borderId="3" xfId="0" applyFill="1" applyBorder="1"/>
    <xf numFmtId="0" fontId="0" fillId="0" borderId="3" xfId="0" applyBorder="1"/>
    <xf numFmtId="0" fontId="6" fillId="0" borderId="3" xfId="0" applyFont="1" applyBorder="1"/>
    <xf numFmtId="1" fontId="0" fillId="0" borderId="3" xfId="0" applyNumberFormat="1" applyBorder="1"/>
    <xf numFmtId="0" fontId="6" fillId="28" borderId="3" xfId="0" applyFont="1" applyFill="1" applyBorder="1"/>
    <xf numFmtId="0" fontId="0" fillId="0" borderId="3" xfId="0" applyFill="1" applyBorder="1"/>
    <xf numFmtId="0" fontId="15" fillId="0" borderId="3" xfId="0" applyFont="1" applyFill="1" applyBorder="1"/>
    <xf numFmtId="0" fontId="6" fillId="2" borderId="3" xfId="0" applyFont="1" applyFill="1" applyBorder="1"/>
    <xf numFmtId="165" fontId="0" fillId="0" borderId="3" xfId="0" applyNumberFormat="1" applyBorder="1"/>
    <xf numFmtId="165" fontId="0" fillId="2" borderId="3" xfId="0" applyNumberFormat="1" applyFill="1" applyBorder="1"/>
    <xf numFmtId="0" fontId="3" fillId="0" borderId="3" xfId="0" applyFont="1" applyBorder="1"/>
    <xf numFmtId="0" fontId="3" fillId="4" borderId="0" xfId="0" applyFont="1" applyFill="1" applyBorder="1" applyAlignment="1">
      <alignment horizontal="left"/>
    </xf>
    <xf numFmtId="0" fontId="3" fillId="4" borderId="0" xfId="0" applyFont="1" applyFill="1" applyBorder="1" applyAlignment="1">
      <alignment horizontal="left" vertical="top"/>
    </xf>
    <xf numFmtId="0" fontId="0" fillId="0" borderId="4" xfId="0" applyFont="1" applyFill="1" applyBorder="1" applyAlignment="1">
      <alignment horizontal="center" vertical="center" wrapText="1"/>
    </xf>
    <xf numFmtId="164" fontId="7"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7"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7"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5" xfId="0" applyFont="1" applyFill="1" applyBorder="1" applyAlignment="1">
      <alignment horizontal="center" vertical="center" wrapText="1"/>
    </xf>
    <xf numFmtId="0" fontId="0" fillId="0" borderId="66"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0" fillId="0" borderId="5" xfId="0" applyBorder="1" applyAlignment="1">
      <alignment horizontal="center" vertical="center" wrapText="1"/>
    </xf>
    <xf numFmtId="0" fontId="3" fillId="0" borderId="64" xfId="0" applyFont="1" applyBorder="1" applyAlignment="1">
      <alignment horizontal="center" vertical="center" wrapText="1"/>
    </xf>
    <xf numFmtId="0" fontId="0" fillId="0" borderId="7" xfId="0" applyFont="1" applyBorder="1" applyAlignment="1">
      <alignment horizontal="center" vertical="center" wrapText="1"/>
    </xf>
    <xf numFmtId="0" fontId="0" fillId="0" borderId="62" xfId="0" applyBorder="1" applyAlignment="1">
      <alignment horizontal="center" vertical="center" wrapText="1"/>
    </xf>
    <xf numFmtId="0" fontId="0" fillId="0" borderId="9" xfId="0" applyFont="1" applyBorder="1" applyAlignment="1">
      <alignment horizontal="center" vertical="center" wrapText="1"/>
    </xf>
    <xf numFmtId="0" fontId="0" fillId="0" borderId="63" xfId="0" applyBorder="1" applyAlignment="1">
      <alignment horizontal="center" vertical="center" wrapText="1"/>
    </xf>
    <xf numFmtId="0" fontId="0" fillId="0" borderId="7"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3" fillId="6" borderId="56" xfId="0" applyFont="1" applyFill="1" applyBorder="1" applyAlignment="1">
      <alignment horizontal="center" vertical="center" wrapText="1"/>
    </xf>
    <xf numFmtId="0" fontId="0" fillId="0" borderId="55" xfId="0" applyFont="1" applyBorder="1" applyAlignment="1" applyProtection="1">
      <alignment horizontal="center" vertical="center" wrapText="1"/>
      <protection locked="0"/>
    </xf>
    <xf numFmtId="0" fontId="3"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8" fillId="27" borderId="107" xfId="0" applyFont="1" applyFill="1" applyBorder="1" applyAlignment="1">
      <alignment vertical="center"/>
    </xf>
    <xf numFmtId="0" fontId="18" fillId="27" borderId="108" xfId="0" applyFont="1" applyFill="1" applyBorder="1" applyAlignment="1">
      <alignment vertical="center"/>
    </xf>
    <xf numFmtId="0" fontId="4" fillId="15" borderId="109" xfId="0" applyFont="1" applyFill="1" applyBorder="1" applyAlignment="1">
      <alignment horizontal="center" vertical="center"/>
    </xf>
    <xf numFmtId="0" fontId="4" fillId="15" borderId="110" xfId="0" applyFont="1" applyFill="1" applyBorder="1" applyAlignment="1">
      <alignment vertical="center"/>
    </xf>
    <xf numFmtId="0" fontId="3" fillId="14" borderId="111" xfId="0" applyFont="1" applyFill="1" applyBorder="1" applyAlignment="1">
      <alignment horizontal="center"/>
    </xf>
    <xf numFmtId="0" fontId="3" fillId="14" borderId="112" xfId="0" applyFont="1" applyFill="1" applyBorder="1" applyAlignment="1">
      <alignment horizontal="center"/>
    </xf>
    <xf numFmtId="0" fontId="3" fillId="14" borderId="113" xfId="0" applyFont="1" applyFill="1" applyBorder="1" applyAlignment="1">
      <alignment horizontal="center"/>
    </xf>
    <xf numFmtId="0" fontId="3" fillId="14" borderId="45" xfId="0" applyFont="1" applyFill="1" applyBorder="1" applyAlignment="1">
      <alignment horizontal="center"/>
    </xf>
    <xf numFmtId="0" fontId="3" fillId="14" borderId="114" xfId="0" applyFont="1" applyFill="1" applyBorder="1" applyAlignment="1">
      <alignment horizontal="center"/>
    </xf>
    <xf numFmtId="0" fontId="3" fillId="14" borderId="115" xfId="0" applyFont="1" applyFill="1" applyBorder="1" applyAlignment="1">
      <alignment horizontal="center"/>
    </xf>
    <xf numFmtId="0" fontId="3" fillId="14" borderId="44" xfId="0" applyFont="1" applyFill="1" applyBorder="1" applyAlignment="1">
      <alignment horizontal="center"/>
    </xf>
    <xf numFmtId="0" fontId="4" fillId="25" borderId="116" xfId="0" applyFont="1" applyFill="1" applyBorder="1" applyAlignment="1">
      <alignment horizontal="center" vertical="center"/>
    </xf>
    <xf numFmtId="0" fontId="4" fillId="25" borderId="117" xfId="0" applyFont="1" applyFill="1" applyBorder="1" applyAlignment="1">
      <alignment vertical="center"/>
    </xf>
    <xf numFmtId="0" fontId="4" fillId="24" borderId="44" xfId="0" applyFont="1" applyFill="1" applyBorder="1" applyAlignment="1">
      <alignment horizontal="center" vertical="center"/>
    </xf>
    <xf numFmtId="0" fontId="4" fillId="24" borderId="118" xfId="0" applyFont="1" applyFill="1" applyBorder="1" applyAlignment="1">
      <alignment vertical="center"/>
    </xf>
    <xf numFmtId="0" fontId="5" fillId="23" borderId="119" xfId="0" applyFont="1" applyFill="1" applyBorder="1" applyAlignment="1">
      <alignment horizontal="center"/>
    </xf>
    <xf numFmtId="0" fontId="5" fillId="23" borderId="45" xfId="0" applyFont="1" applyFill="1" applyBorder="1" applyAlignment="1">
      <alignment horizontal="center"/>
    </xf>
    <xf numFmtId="0" fontId="5" fillId="23" borderId="44" xfId="0" applyFont="1" applyFill="1" applyBorder="1" applyAlignment="1">
      <alignment vertical="top"/>
    </xf>
    <xf numFmtId="0" fontId="5" fillId="23" borderId="44" xfId="0" applyFont="1" applyFill="1" applyBorder="1" applyAlignment="1">
      <alignment horizontal="center"/>
    </xf>
    <xf numFmtId="0" fontId="4" fillId="24" borderId="44" xfId="0" applyFont="1" applyFill="1" applyBorder="1" applyAlignment="1">
      <alignment vertical="center"/>
    </xf>
    <xf numFmtId="0" fontId="4" fillId="24" borderId="45" xfId="0" applyFont="1" applyFill="1" applyBorder="1" applyAlignment="1">
      <alignment vertical="center"/>
    </xf>
    <xf numFmtId="0" fontId="5" fillId="23" borderId="120" xfId="0" applyFont="1" applyFill="1" applyBorder="1" applyAlignment="1">
      <alignment horizontal="center" vertical="center"/>
    </xf>
    <xf numFmtId="0" fontId="5" fillId="23" borderId="120" xfId="0" applyFont="1" applyFill="1" applyBorder="1" applyAlignment="1">
      <alignment horizontal="center" vertical="top"/>
    </xf>
    <xf numFmtId="0" fontId="5" fillId="23" borderId="120" xfId="0" applyFont="1" applyFill="1" applyBorder="1" applyAlignment="1">
      <alignment horizontal="center"/>
    </xf>
    <xf numFmtId="0" fontId="4" fillId="3" borderId="121" xfId="0" applyFont="1" applyFill="1" applyBorder="1" applyAlignment="1">
      <alignment horizontal="center" vertical="center"/>
    </xf>
    <xf numFmtId="0" fontId="4" fillId="3" borderId="45" xfId="0" applyFont="1" applyFill="1" applyBorder="1" applyAlignment="1">
      <alignment vertical="center"/>
    </xf>
    <xf numFmtId="0" fontId="4" fillId="21" borderId="44" xfId="0" applyFont="1" applyFill="1" applyBorder="1" applyAlignment="1">
      <alignment horizontal="center" vertical="center"/>
    </xf>
    <xf numFmtId="0" fontId="4" fillId="21" borderId="45" xfId="0" applyFont="1" applyFill="1" applyBorder="1" applyAlignment="1">
      <alignment vertical="center"/>
    </xf>
    <xf numFmtId="0" fontId="3" fillId="4" borderId="122" xfId="0" applyFont="1" applyFill="1" applyBorder="1" applyAlignment="1">
      <alignment horizontal="center"/>
    </xf>
    <xf numFmtId="0" fontId="3" fillId="4" borderId="45" xfId="0" applyFont="1" applyFill="1" applyBorder="1" applyAlignment="1">
      <alignment horizontal="center"/>
    </xf>
    <xf numFmtId="0" fontId="3" fillId="4" borderId="123" xfId="0" applyFont="1" applyFill="1" applyBorder="1" applyAlignment="1">
      <alignment horizontal="center"/>
    </xf>
    <xf numFmtId="0" fontId="3" fillId="4" borderId="44" xfId="0" applyFont="1" applyFill="1" applyBorder="1" applyAlignment="1">
      <alignment horizontal="center"/>
    </xf>
    <xf numFmtId="0" fontId="3" fillId="4" borderId="122" xfId="0" applyFont="1" applyFill="1" applyBorder="1" applyAlignment="1">
      <alignment horizontal="center" vertical="top"/>
    </xf>
    <xf numFmtId="43" fontId="3" fillId="4" borderId="44" xfId="1" applyFont="1" applyFill="1" applyBorder="1" applyAlignment="1">
      <alignment horizontal="center"/>
    </xf>
    <xf numFmtId="43" fontId="3" fillId="4" borderId="45" xfId="1" applyFont="1" applyFill="1" applyBorder="1" applyAlignment="1">
      <alignment horizontal="center"/>
    </xf>
    <xf numFmtId="0" fontId="4" fillId="20" borderId="124" xfId="0" applyFont="1" applyFill="1" applyBorder="1" applyAlignment="1">
      <alignment horizontal="center" vertical="center"/>
    </xf>
    <xf numFmtId="0" fontId="4" fillId="20" borderId="125" xfId="0" applyFont="1" applyFill="1" applyBorder="1" applyAlignment="1">
      <alignment vertical="center"/>
    </xf>
    <xf numFmtId="0" fontId="4" fillId="6" borderId="44" xfId="0" applyFont="1" applyFill="1" applyBorder="1" applyAlignment="1">
      <alignment horizontal="center" vertical="center"/>
    </xf>
    <xf numFmtId="0" fontId="4" fillId="6" borderId="126" xfId="0" applyFont="1" applyFill="1" applyBorder="1" applyAlignment="1">
      <alignment vertical="center"/>
    </xf>
    <xf numFmtId="0" fontId="5" fillId="5" borderId="127" xfId="0" applyFont="1" applyFill="1" applyBorder="1" applyAlignment="1">
      <alignment horizontal="center"/>
    </xf>
    <xf numFmtId="0" fontId="5" fillId="5" borderId="45" xfId="0" applyFont="1" applyFill="1" applyBorder="1" applyAlignment="1">
      <alignment horizontal="center"/>
    </xf>
    <xf numFmtId="0" fontId="5" fillId="5" borderId="128" xfId="0" applyFont="1" applyFill="1" applyBorder="1" applyAlignment="1">
      <alignment horizontal="center"/>
    </xf>
    <xf numFmtId="0" fontId="5" fillId="5" borderId="129" xfId="0" applyFont="1" applyFill="1" applyBorder="1" applyAlignment="1">
      <alignment horizontal="center"/>
    </xf>
    <xf numFmtId="0" fontId="4" fillId="6" borderId="45" xfId="0" applyFont="1" applyFill="1" applyBorder="1" applyAlignment="1">
      <alignment vertical="center"/>
    </xf>
    <xf numFmtId="0" fontId="5" fillId="5" borderId="128" xfId="0" applyFont="1" applyFill="1" applyBorder="1" applyAlignment="1">
      <alignment horizontal="center" vertical="top"/>
    </xf>
    <xf numFmtId="0" fontId="5" fillId="5" borderId="128" xfId="0" applyFont="1" applyFill="1" applyBorder="1" applyAlignment="1">
      <alignment horizontal="center" vertical="center"/>
    </xf>
    <xf numFmtId="0" fontId="5" fillId="5" borderId="130" xfId="0" applyFont="1" applyFill="1" applyBorder="1" applyAlignment="1">
      <alignment horizontal="center"/>
    </xf>
    <xf numFmtId="0" fontId="5" fillId="5" borderId="44" xfId="0" applyFont="1" applyFill="1" applyBorder="1" applyAlignment="1">
      <alignment horizontal="center"/>
    </xf>
    <xf numFmtId="0" fontId="4" fillId="19" borderId="131" xfId="0" applyFont="1" applyFill="1" applyBorder="1" applyAlignment="1">
      <alignment horizontal="center" vertical="center"/>
    </xf>
    <xf numFmtId="0" fontId="4" fillId="19" borderId="45" xfId="0" applyFont="1" applyFill="1" applyBorder="1" applyAlignment="1">
      <alignment vertical="center"/>
    </xf>
    <xf numFmtId="0" fontId="5" fillId="17" borderId="132" xfId="0" applyFont="1" applyFill="1" applyBorder="1" applyAlignment="1">
      <alignment horizontal="center"/>
    </xf>
    <xf numFmtId="0" fontId="5" fillId="17" borderId="45" xfId="0" applyFont="1" applyFill="1" applyBorder="1" applyAlignment="1">
      <alignment horizontal="center"/>
    </xf>
    <xf numFmtId="0" fontId="5" fillId="17" borderId="44" xfId="0" applyFont="1" applyFill="1" applyBorder="1" applyAlignment="1">
      <alignment horizontal="center"/>
    </xf>
    <xf numFmtId="0" fontId="4" fillId="18" borderId="44" xfId="0" applyFont="1" applyFill="1" applyBorder="1" applyAlignment="1">
      <alignment horizontal="center" vertical="center"/>
    </xf>
    <xf numFmtId="0" fontId="4" fillId="18" borderId="45" xfId="0" applyFont="1" applyFill="1" applyBorder="1" applyAlignment="1">
      <alignment vertical="center"/>
    </xf>
    <xf numFmtId="0" fontId="5" fillId="17" borderId="133" xfId="0" applyFont="1" applyFill="1" applyBorder="1" applyAlignment="1">
      <alignment horizontal="center"/>
    </xf>
    <xf numFmtId="0" fontId="4" fillId="15" borderId="134" xfId="0" applyFont="1" applyFill="1" applyBorder="1" applyAlignment="1">
      <alignment horizontal="center" vertical="center"/>
    </xf>
    <xf numFmtId="0" fontId="4" fillId="15" borderId="135" xfId="0" applyFont="1" applyFill="1" applyBorder="1" applyAlignment="1">
      <alignment vertical="center"/>
    </xf>
    <xf numFmtId="0" fontId="3" fillId="14" borderId="46" xfId="0" applyFont="1" applyFill="1" applyBorder="1" applyAlignment="1">
      <alignment horizontal="center"/>
    </xf>
    <xf numFmtId="0" fontId="3" fillId="14" borderId="15" xfId="0" applyFont="1" applyFill="1" applyBorder="1" applyAlignment="1">
      <alignment horizontal="center"/>
    </xf>
    <xf numFmtId="0" fontId="3" fillId="14" borderId="47" xfId="0" applyFont="1" applyFill="1" applyBorder="1" applyAlignment="1">
      <alignment horizontal="center"/>
    </xf>
    <xf numFmtId="0" fontId="5" fillId="23" borderId="136" xfId="0" applyFont="1" applyFill="1" applyBorder="1" applyAlignment="1">
      <alignment horizontal="center"/>
    </xf>
    <xf numFmtId="0" fontId="3" fillId="2" borderId="3" xfId="0" applyFont="1" applyFill="1" applyBorder="1" applyAlignment="1">
      <alignment horizontal="center" vertical="center"/>
    </xf>
    <xf numFmtId="0" fontId="5" fillId="23" borderId="137" xfId="0" applyFont="1" applyFill="1" applyBorder="1" applyAlignment="1">
      <alignment horizontal="center"/>
    </xf>
    <xf numFmtId="0" fontId="5" fillId="23" borderId="0" xfId="0" applyFont="1" applyFill="1" applyBorder="1" applyAlignment="1">
      <alignment horizontal="left"/>
    </xf>
    <xf numFmtId="0" fontId="0" fillId="2" borderId="3" xfId="0" applyFill="1" applyBorder="1" applyAlignment="1">
      <alignment horizontal="left" vertical="top" wrapText="1"/>
    </xf>
    <xf numFmtId="0" fontId="5" fillId="23" borderId="137" xfId="0" applyFont="1" applyFill="1"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2" borderId="3" xfId="0" applyFill="1" applyBorder="1" applyAlignment="1">
      <alignment vertical="top" wrapText="1"/>
    </xf>
    <xf numFmtId="0" fontId="0" fillId="2" borderId="100" xfId="0" applyFill="1" applyBorder="1" applyAlignment="1">
      <alignment horizontal="left" vertical="center"/>
    </xf>
    <xf numFmtId="0" fontId="0" fillId="2" borderId="7" xfId="0" applyFill="1" applyBorder="1" applyAlignment="1">
      <alignment wrapText="1"/>
    </xf>
    <xf numFmtId="0" fontId="0" fillId="2" borderId="9" xfId="0" applyFill="1" applyBorder="1" applyAlignment="1">
      <alignment wrapText="1"/>
    </xf>
    <xf numFmtId="0" fontId="5" fillId="23" borderId="139" xfId="0" applyFont="1" applyFill="1" applyBorder="1" applyAlignment="1">
      <alignment horizontal="center"/>
    </xf>
    <xf numFmtId="0" fontId="0" fillId="2" borderId="5" xfId="1" applyNumberFormat="1" applyFont="1" applyFill="1" applyBorder="1"/>
    <xf numFmtId="0" fontId="0" fillId="2" borderId="3" xfId="1" applyNumberFormat="1" applyFont="1" applyFill="1" applyBorder="1"/>
    <xf numFmtId="175" fontId="0" fillId="2" borderId="3" xfId="1" applyNumberFormat="1" applyFont="1" applyFill="1" applyBorder="1"/>
    <xf numFmtId="0" fontId="6" fillId="2" borderId="4" xfId="3" applyFont="1" applyFill="1" applyBorder="1" applyAlignment="1">
      <alignment wrapText="1"/>
    </xf>
    <xf numFmtId="170" fontId="0" fillId="0" borderId="3" xfId="1" applyNumberFormat="1" applyFont="1" applyFill="1" applyBorder="1"/>
    <xf numFmtId="0" fontId="6" fillId="2" borderId="7" xfId="3" applyFont="1" applyFill="1" applyBorder="1" applyAlignment="1">
      <alignment wrapText="1"/>
    </xf>
    <xf numFmtId="0" fontId="0" fillId="0" borderId="10" xfId="0" applyFill="1" applyBorder="1" applyAlignment="1">
      <alignment horizontal="center" vertical="center"/>
    </xf>
    <xf numFmtId="0" fontId="0" fillId="0" borderId="3" xfId="0" applyFill="1" applyBorder="1" applyAlignment="1">
      <alignment horizontal="center" vertical="center"/>
    </xf>
    <xf numFmtId="0" fontId="0" fillId="0" borderId="3" xfId="0" applyBorder="1" applyAlignment="1">
      <alignment horizontal="center" vertical="center" wrapText="1"/>
    </xf>
    <xf numFmtId="0" fontId="0" fillId="0" borderId="10" xfId="0" applyBorder="1" applyAlignment="1">
      <alignment horizontal="center" vertical="center" wrapText="1"/>
    </xf>
    <xf numFmtId="0" fontId="3" fillId="0" borderId="3" xfId="0" applyFont="1" applyBorder="1" applyAlignment="1">
      <alignment horizontal="center" vertical="center" wrapText="1"/>
    </xf>
    <xf numFmtId="0" fontId="0" fillId="0" borderId="3" xfId="0" applyFont="1" applyBorder="1" applyAlignment="1">
      <alignment horizontal="center" vertical="center" wrapText="1"/>
    </xf>
    <xf numFmtId="0" fontId="3" fillId="12" borderId="13" xfId="0" applyFont="1" applyFill="1" applyBorder="1" applyAlignment="1">
      <alignment wrapText="1"/>
    </xf>
    <xf numFmtId="0" fontId="3" fillId="6" borderId="51" xfId="0" applyFont="1" applyFill="1" applyBorder="1" applyAlignment="1">
      <alignment horizontal="center" vertical="center" wrapText="1"/>
    </xf>
    <xf numFmtId="0" fontId="3" fillId="6" borderId="54"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3" fillId="6" borderId="53" xfId="0" applyFont="1" applyFill="1" applyBorder="1" applyAlignment="1">
      <alignment horizontal="center" vertical="center" wrapText="1"/>
    </xf>
    <xf numFmtId="0" fontId="3" fillId="0" borderId="5" xfId="0" applyFont="1" applyBorder="1" applyAlignment="1">
      <alignment horizontal="center" vertical="center" wrapText="1"/>
    </xf>
    <xf numFmtId="0" fontId="0" fillId="0" borderId="10" xfId="0" applyFont="1" applyBorder="1" applyAlignment="1">
      <alignment horizontal="center" vertical="center" wrapText="1"/>
    </xf>
    <xf numFmtId="0" fontId="3" fillId="0" borderId="62" xfId="0" applyFont="1" applyBorder="1" applyAlignment="1">
      <alignment horizontal="center" vertical="center" wrapText="1"/>
    </xf>
    <xf numFmtId="0" fontId="0" fillId="0" borderId="3" xfId="0" applyFill="1" applyBorder="1" applyAlignment="1">
      <alignment wrapText="1"/>
    </xf>
    <xf numFmtId="0" fontId="3" fillId="4" borderId="0" xfId="0" applyFont="1" applyFill="1" applyBorder="1" applyAlignment="1">
      <alignment horizontal="left"/>
    </xf>
    <xf numFmtId="0" fontId="24" fillId="0" borderId="0" xfId="0" applyFont="1" applyAlignment="1">
      <alignment wrapText="1"/>
    </xf>
    <xf numFmtId="0" fontId="24" fillId="0" borderId="0" xfId="0" applyFont="1" applyAlignment="1">
      <alignment vertical="center" wrapText="1"/>
    </xf>
    <xf numFmtId="0" fontId="0" fillId="2" borderId="140" xfId="0" applyFill="1" applyBorder="1" applyAlignment="1">
      <alignment vertical="center"/>
    </xf>
    <xf numFmtId="0" fontId="0" fillId="2" borderId="3" xfId="0" applyFill="1" applyBorder="1" applyAlignment="1">
      <alignment vertical="center"/>
    </xf>
    <xf numFmtId="0" fontId="0" fillId="15" borderId="8" xfId="0" applyFill="1" applyBorder="1" applyAlignment="1">
      <alignment horizontal="left"/>
    </xf>
    <xf numFmtId="0" fontId="3" fillId="4" borderId="141" xfId="0" applyFont="1" applyFill="1" applyBorder="1" applyAlignment="1">
      <alignment horizontal="left"/>
    </xf>
    <xf numFmtId="0" fontId="3" fillId="4" borderId="141" xfId="0" applyFont="1" applyFill="1" applyBorder="1" applyAlignment="1">
      <alignment horizontal="center"/>
    </xf>
    <xf numFmtId="0" fontId="3" fillId="4" borderId="45" xfId="0" applyFont="1" applyFill="1" applyBorder="1" applyAlignment="1">
      <alignment horizontal="left"/>
    </xf>
    <xf numFmtId="0" fontId="0" fillId="15" borderId="21" xfId="0" applyFill="1" applyBorder="1" applyAlignment="1">
      <alignment horizontal="left"/>
    </xf>
    <xf numFmtId="0" fontId="24" fillId="0" borderId="3" xfId="0" applyFont="1" applyBorder="1" applyAlignment="1">
      <alignment wrapText="1"/>
    </xf>
    <xf numFmtId="15" fontId="0" fillId="2" borderId="11" xfId="0" applyNumberFormat="1" applyFill="1" applyBorder="1"/>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5" fillId="5" borderId="81" xfId="0" applyFont="1" applyFill="1" applyBorder="1" applyAlignment="1">
      <alignment horizontal="left"/>
    </xf>
    <xf numFmtId="0" fontId="5" fillId="5" borderId="0" xfId="0" applyFont="1" applyFill="1" applyBorder="1" applyAlignment="1">
      <alignment horizontal="left"/>
    </xf>
    <xf numFmtId="0" fontId="5" fillId="5" borderId="82" xfId="0" applyFont="1" applyFill="1" applyBorder="1" applyAlignment="1">
      <alignment horizontal="left"/>
    </xf>
    <xf numFmtId="0" fontId="5" fillId="5" borderId="16" xfId="0" applyFont="1" applyFill="1" applyBorder="1" applyAlignment="1">
      <alignment horizontal="left"/>
    </xf>
    <xf numFmtId="0" fontId="6" fillId="5" borderId="81" xfId="0" applyFont="1" applyFill="1" applyBorder="1" applyAlignment="1">
      <alignment horizontal="left" vertical="top" wrapText="1"/>
    </xf>
    <xf numFmtId="0" fontId="6" fillId="5" borderId="0" xfId="0" applyFont="1" applyFill="1" applyBorder="1" applyAlignment="1">
      <alignment horizontal="left" vertical="top" wrapText="1"/>
    </xf>
    <xf numFmtId="0" fontId="0" fillId="2" borderId="18" xfId="0" applyFill="1" applyBorder="1" applyAlignment="1">
      <alignment horizontal="center" wrapText="1"/>
    </xf>
    <xf numFmtId="0" fontId="0" fillId="2" borderId="28" xfId="0" applyFill="1" applyBorder="1" applyAlignment="1">
      <alignment horizontal="center" wrapText="1"/>
    </xf>
    <xf numFmtId="0" fontId="0" fillId="2" borderId="62" xfId="0" applyFill="1" applyBorder="1" applyAlignment="1">
      <alignment horizontal="center" wrapText="1"/>
    </xf>
    <xf numFmtId="0" fontId="0" fillId="4" borderId="0" xfId="0" applyFont="1" applyFill="1" applyBorder="1" applyAlignment="1">
      <alignment horizontal="left" vertical="top" wrapText="1"/>
    </xf>
    <xf numFmtId="0" fontId="5" fillId="23" borderId="16" xfId="0" applyFont="1" applyFill="1" applyBorder="1" applyAlignment="1">
      <alignment horizontal="left"/>
    </xf>
    <xf numFmtId="0" fontId="6" fillId="23" borderId="93" xfId="0" applyFont="1" applyFill="1" applyBorder="1" applyAlignment="1">
      <alignment horizontal="left" wrapText="1"/>
    </xf>
    <xf numFmtId="0" fontId="6" fillId="23" borderId="15" xfId="0" applyFont="1" applyFill="1" applyBorder="1" applyAlignment="1">
      <alignment horizontal="left" wrapText="1"/>
    </xf>
    <xf numFmtId="0" fontId="5" fillId="23" borderId="95" xfId="0" applyFont="1" applyFill="1" applyBorder="1" applyAlignment="1">
      <alignment horizontal="left"/>
    </xf>
    <xf numFmtId="0" fontId="3" fillId="25" borderId="5" xfId="0" applyFont="1" applyFill="1" applyBorder="1" applyAlignment="1">
      <alignment horizontal="left" vertical="center"/>
    </xf>
    <xf numFmtId="0" fontId="0" fillId="0" borderId="5" xfId="0" applyBorder="1" applyAlignment="1"/>
    <xf numFmtId="0" fontId="0" fillId="0" borderId="6" xfId="0" applyBorder="1" applyAlignment="1"/>
    <xf numFmtId="0" fontId="0" fillId="15" borderId="3" xfId="0" applyFill="1" applyBorder="1" applyAlignment="1">
      <alignment horizontal="left"/>
    </xf>
    <xf numFmtId="0" fontId="0" fillId="15" borderId="8" xfId="0" applyFill="1" applyBorder="1" applyAlignment="1">
      <alignment horizontal="left"/>
    </xf>
    <xf numFmtId="0" fontId="0" fillId="15" borderId="3" xfId="0" applyFill="1" applyBorder="1" applyAlignment="1">
      <alignment horizontal="left" wrapText="1"/>
    </xf>
    <xf numFmtId="0" fontId="0" fillId="15" borderId="8" xfId="0" applyFill="1" applyBorder="1" applyAlignment="1">
      <alignment horizontal="left" wrapText="1"/>
    </xf>
    <xf numFmtId="0" fontId="0" fillId="15" borderId="18" xfId="0" applyFill="1" applyBorder="1" applyAlignment="1">
      <alignment horizontal="left" vertical="center" wrapText="1"/>
    </xf>
    <xf numFmtId="0" fontId="0" fillId="15" borderId="28" xfId="0" applyFill="1" applyBorder="1" applyAlignment="1">
      <alignment horizontal="left" vertical="center" wrapText="1"/>
    </xf>
    <xf numFmtId="0" fontId="0" fillId="15" borderId="62" xfId="0" applyFill="1" applyBorder="1" applyAlignment="1">
      <alignment horizontal="left" vertical="center" wrapText="1"/>
    </xf>
    <xf numFmtId="0" fontId="0" fillId="4" borderId="15" xfId="0" applyFont="1" applyFill="1" applyBorder="1" applyAlignment="1">
      <alignment horizontal="left" vertical="top" wrapText="1"/>
    </xf>
    <xf numFmtId="0" fontId="6" fillId="5" borderId="80" xfId="0" applyFont="1" applyFill="1" applyBorder="1" applyAlignment="1">
      <alignment horizontal="left" vertical="top" wrapText="1"/>
    </xf>
    <xf numFmtId="0" fontId="6" fillId="5" borderId="15" xfId="0" applyFont="1" applyFill="1" applyBorder="1" applyAlignment="1">
      <alignment horizontal="left" vertical="top" wrapText="1"/>
    </xf>
    <xf numFmtId="0" fontId="0" fillId="14" borderId="68" xfId="0" applyFill="1" applyBorder="1" applyAlignment="1">
      <alignment horizontal="left" vertical="top" wrapText="1"/>
    </xf>
    <xf numFmtId="0" fontId="0" fillId="14" borderId="0" xfId="0" applyFill="1" applyBorder="1" applyAlignment="1">
      <alignment horizontal="left" vertical="top"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6" fillId="17" borderId="76" xfId="0" applyFont="1" applyFill="1" applyBorder="1" applyAlignment="1">
      <alignment horizontal="left" vertical="top" wrapText="1"/>
    </xf>
    <xf numFmtId="0" fontId="6" fillId="17" borderId="15" xfId="0" applyFont="1" applyFill="1" applyBorder="1" applyAlignment="1">
      <alignment horizontal="left" vertical="top" wrapText="1"/>
    </xf>
    <xf numFmtId="0" fontId="6" fillId="17" borderId="76" xfId="0" applyFont="1" applyFill="1" applyBorder="1" applyAlignment="1">
      <alignment horizontal="left" wrapText="1"/>
    </xf>
    <xf numFmtId="0" fontId="6" fillId="17" borderId="15" xfId="0" applyFont="1" applyFill="1" applyBorder="1" applyAlignment="1">
      <alignment horizontal="left" wrapText="1"/>
    </xf>
    <xf numFmtId="0" fontId="3" fillId="4" borderId="87" xfId="0" applyFont="1" applyFill="1" applyBorder="1" applyAlignment="1">
      <alignment horizontal="left" vertical="top"/>
    </xf>
    <xf numFmtId="0" fontId="3" fillId="4" borderId="0" xfId="0" applyFont="1" applyFill="1" applyBorder="1" applyAlignment="1">
      <alignment horizontal="left" vertical="top"/>
    </xf>
    <xf numFmtId="0" fontId="6" fillId="5" borderId="80" xfId="0" applyFont="1" applyFill="1" applyBorder="1" applyAlignment="1">
      <alignment horizontal="left" vertical="top"/>
    </xf>
    <xf numFmtId="0" fontId="6" fillId="5" borderId="15" xfId="0" applyFont="1" applyFill="1" applyBorder="1" applyAlignment="1">
      <alignment horizontal="left" vertical="top"/>
    </xf>
    <xf numFmtId="0" fontId="0" fillId="0" borderId="12" xfId="0" applyFill="1" applyBorder="1" applyAlignment="1">
      <alignment horizontal="left" vertical="top" wrapText="1"/>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5" fillId="5" borderId="82" xfId="0" applyFont="1" applyFill="1" applyBorder="1" applyAlignment="1">
      <alignment horizontal="left" wrapText="1"/>
    </xf>
    <xf numFmtId="0" fontId="5" fillId="5" borderId="16" xfId="0" applyFont="1" applyFill="1" applyBorder="1" applyAlignment="1">
      <alignment horizontal="left"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0" fillId="15" borderId="10" xfId="0" applyFill="1" applyBorder="1" applyAlignment="1">
      <alignment horizontal="left"/>
    </xf>
    <xf numFmtId="0" fontId="0" fillId="15" borderId="11" xfId="0" applyFill="1" applyBorder="1" applyAlignment="1">
      <alignment horizontal="left"/>
    </xf>
    <xf numFmtId="0" fontId="0" fillId="15" borderId="39" xfId="0" applyFill="1" applyBorder="1" applyAlignment="1">
      <alignment horizontal="left" vertical="center"/>
    </xf>
    <xf numFmtId="0" fontId="0" fillId="15" borderId="40" xfId="0" applyFill="1" applyBorder="1" applyAlignment="1">
      <alignment horizontal="left" vertical="center"/>
    </xf>
    <xf numFmtId="0" fontId="0" fillId="15" borderId="142" xfId="0" applyFill="1" applyBorder="1" applyAlignment="1">
      <alignment horizontal="left" vertical="center"/>
    </xf>
    <xf numFmtId="0" fontId="0" fillId="15" borderId="26" xfId="0" applyFill="1" applyBorder="1" applyAlignment="1">
      <alignment horizontal="left" vertical="center"/>
    </xf>
    <xf numFmtId="0" fontId="0" fillId="15" borderId="0" xfId="0" applyFill="1" applyBorder="1" applyAlignment="1">
      <alignment horizontal="left" vertical="center"/>
    </xf>
    <xf numFmtId="0" fontId="0" fillId="15" borderId="45" xfId="0" applyFill="1" applyBorder="1" applyAlignment="1">
      <alignment horizontal="left" vertical="center"/>
    </xf>
    <xf numFmtId="0" fontId="0" fillId="15" borderId="30" xfId="0" applyFill="1" applyBorder="1" applyAlignment="1">
      <alignment horizontal="left" vertical="center"/>
    </xf>
    <xf numFmtId="0" fontId="0" fillId="15" borderId="31" xfId="0" applyFill="1" applyBorder="1" applyAlignment="1">
      <alignment horizontal="left" vertical="center"/>
    </xf>
    <xf numFmtId="0" fontId="0" fillId="15" borderId="143" xfId="0" applyFill="1" applyBorder="1" applyAlignment="1">
      <alignment horizontal="left" vertical="center"/>
    </xf>
    <xf numFmtId="0" fontId="0" fillId="15" borderId="26" xfId="0" applyFill="1" applyBorder="1" applyAlignment="1">
      <alignment horizontal="left" wrapText="1"/>
    </xf>
    <xf numFmtId="0" fontId="0" fillId="15" borderId="0" xfId="0" applyFill="1" applyBorder="1" applyAlignment="1">
      <alignment horizontal="left" wrapText="1"/>
    </xf>
    <xf numFmtId="0" fontId="3" fillId="3" borderId="26" xfId="0" applyFont="1" applyFill="1" applyBorder="1" applyAlignment="1">
      <alignment horizontal="left" vertical="center" wrapText="1"/>
    </xf>
    <xf numFmtId="0" fontId="3" fillId="3" borderId="0" xfId="0" applyFont="1" applyFill="1" applyBorder="1" applyAlignment="1">
      <alignment horizontal="left" vertical="center" wrapText="1"/>
    </xf>
    <xf numFmtId="169" fontId="6" fillId="5" borderId="80" xfId="0" applyNumberFormat="1" applyFont="1" applyFill="1" applyBorder="1" applyAlignment="1">
      <alignment horizontal="left" vertical="top" wrapText="1"/>
    </xf>
    <xf numFmtId="169" fontId="6" fillId="5" borderId="15" xfId="0" applyNumberFormat="1" applyFont="1" applyFill="1" applyBorder="1" applyAlignment="1">
      <alignment horizontal="left" vertical="top" wrapText="1"/>
    </xf>
    <xf numFmtId="169" fontId="6" fillId="5" borderId="81" xfId="0" applyNumberFormat="1" applyFont="1" applyFill="1" applyBorder="1" applyAlignment="1">
      <alignment horizontal="left" vertical="top" wrapText="1"/>
    </xf>
    <xf numFmtId="169" fontId="6" fillId="5" borderId="0" xfId="0" applyNumberFormat="1" applyFont="1" applyFill="1" applyBorder="1" applyAlignment="1">
      <alignment horizontal="left" vertical="top" wrapText="1"/>
    </xf>
    <xf numFmtId="0" fontId="0" fillId="2" borderId="3" xfId="0" applyFill="1" applyBorder="1" applyAlignment="1">
      <alignment horizontal="left" vertical="top" wrapText="1"/>
    </xf>
    <xf numFmtId="0" fontId="18" fillId="27" borderId="106" xfId="0" applyFont="1" applyFill="1" applyBorder="1" applyAlignment="1">
      <alignment horizontal="right" vertical="center"/>
    </xf>
    <xf numFmtId="0" fontId="18" fillId="27" borderId="107" xfId="0" applyFont="1" applyFill="1" applyBorder="1" applyAlignment="1">
      <alignment horizontal="right" vertical="center"/>
    </xf>
    <xf numFmtId="0" fontId="5" fillId="23" borderId="95" xfId="0" applyFont="1" applyFill="1" applyBorder="1" applyAlignment="1">
      <alignment horizontal="left" wrapText="1"/>
    </xf>
    <xf numFmtId="0" fontId="5" fillId="23" borderId="16" xfId="0" applyFont="1" applyFill="1" applyBorder="1" applyAlignment="1">
      <alignment horizontal="left" wrapText="1"/>
    </xf>
    <xf numFmtId="0" fontId="0" fillId="14" borderId="68" xfId="0" applyFill="1" applyBorder="1" applyAlignment="1">
      <alignment horizontal="left" vertical="top"/>
    </xf>
    <xf numFmtId="0" fontId="0" fillId="14" borderId="0" xfId="0" applyFill="1" applyBorder="1" applyAlignment="1">
      <alignment horizontal="left" vertical="top"/>
    </xf>
    <xf numFmtId="0" fontId="0" fillId="14" borderId="101"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5" fillId="23" borderId="97" xfId="0" applyFont="1" applyFill="1" applyBorder="1" applyAlignment="1">
      <alignment horizontal="left" wrapText="1"/>
    </xf>
    <xf numFmtId="0" fontId="5"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3" fillId="2" borderId="3" xfId="0" applyFont="1" applyFill="1" applyBorder="1" applyAlignment="1">
      <alignment horizontal="center" vertical="center"/>
    </xf>
    <xf numFmtId="0" fontId="0" fillId="2" borderId="18" xfId="0" applyFill="1" applyBorder="1" applyAlignment="1">
      <alignment horizontal="left" vertical="top" wrapText="1"/>
    </xf>
    <xf numFmtId="0" fontId="0" fillId="2" borderId="23" xfId="0" applyFill="1" applyBorder="1" applyAlignment="1">
      <alignment horizontal="left" vertical="top" wrapText="1"/>
    </xf>
    <xf numFmtId="0" fontId="5" fillId="23" borderId="97" xfId="0" applyFont="1" applyFill="1" applyBorder="1" applyAlignment="1">
      <alignment horizontal="left" vertical="center" wrapText="1"/>
    </xf>
    <xf numFmtId="0" fontId="5" fillId="23" borderId="0" xfId="0" applyFont="1" applyFill="1" applyBorder="1" applyAlignment="1">
      <alignment horizontal="left" vertical="center" wrapText="1"/>
    </xf>
    <xf numFmtId="0" fontId="3" fillId="25" borderId="17" xfId="0" applyFont="1" applyFill="1" applyBorder="1" applyAlignment="1">
      <alignment horizontal="center" vertical="center"/>
    </xf>
    <xf numFmtId="0" fontId="3" fillId="25" borderId="138" xfId="0" applyFont="1" applyFill="1" applyBorder="1" applyAlignment="1">
      <alignment horizontal="center" vertical="center"/>
    </xf>
    <xf numFmtId="0" fontId="3" fillId="25" borderId="64" xfId="0" applyFont="1" applyFill="1" applyBorder="1" applyAlignment="1">
      <alignment horizontal="center" vertical="center"/>
    </xf>
    <xf numFmtId="0" fontId="0" fillId="15" borderId="18" xfId="0" applyFill="1" applyBorder="1" applyAlignment="1">
      <alignment horizontal="left" wrapText="1"/>
    </xf>
    <xf numFmtId="0" fontId="0" fillId="15" borderId="28" xfId="0" applyFill="1" applyBorder="1" applyAlignment="1">
      <alignment horizontal="left" wrapText="1"/>
    </xf>
    <xf numFmtId="0" fontId="0" fillId="15" borderId="62" xfId="0" applyFill="1" applyBorder="1" applyAlignment="1">
      <alignment horizontal="left" wrapText="1"/>
    </xf>
    <xf numFmtId="0" fontId="6" fillId="0" borderId="12" xfId="0" applyFont="1" applyFill="1" applyBorder="1" applyAlignment="1">
      <alignment horizontal="left" vertical="top" wrapText="1"/>
    </xf>
    <xf numFmtId="0" fontId="6" fillId="0" borderId="13" xfId="0" applyFont="1" applyFill="1" applyBorder="1" applyAlignment="1">
      <alignment horizontal="left" vertical="top"/>
    </xf>
    <xf numFmtId="0" fontId="6" fillId="0" borderId="14" xfId="0" applyFont="1" applyFill="1" applyBorder="1" applyAlignment="1">
      <alignment horizontal="left" vertical="top"/>
    </xf>
    <xf numFmtId="0" fontId="0" fillId="15" borderId="39" xfId="0" applyFill="1" applyBorder="1" applyAlignment="1">
      <alignment horizontal="left" vertical="top" wrapText="1"/>
    </xf>
    <xf numFmtId="0" fontId="0" fillId="15" borderId="40" xfId="0" applyFill="1" applyBorder="1" applyAlignment="1">
      <alignment horizontal="left" vertical="top" wrapText="1"/>
    </xf>
    <xf numFmtId="0" fontId="0" fillId="15" borderId="41" xfId="0" applyFill="1" applyBorder="1" applyAlignment="1">
      <alignment horizontal="left" vertical="top" wrapText="1"/>
    </xf>
    <xf numFmtId="0" fontId="0" fillId="15" borderId="30" xfId="0" applyFill="1" applyBorder="1" applyAlignment="1">
      <alignment horizontal="left" vertical="top" wrapText="1"/>
    </xf>
    <xf numFmtId="0" fontId="0" fillId="15" borderId="31" xfId="0" applyFill="1" applyBorder="1" applyAlignment="1">
      <alignment horizontal="left" vertical="top" wrapText="1"/>
    </xf>
    <xf numFmtId="0" fontId="0" fillId="15" borderId="32" xfId="0" applyFill="1" applyBorder="1" applyAlignment="1">
      <alignment horizontal="left" vertical="top" wrapText="1"/>
    </xf>
    <xf numFmtId="0" fontId="0" fillId="15" borderId="39" xfId="0" applyFill="1" applyBorder="1" applyAlignment="1">
      <alignment horizontal="left" vertical="top"/>
    </xf>
    <xf numFmtId="0" fontId="0" fillId="15" borderId="40" xfId="0" applyFill="1" applyBorder="1" applyAlignment="1">
      <alignment horizontal="left" vertical="top"/>
    </xf>
    <xf numFmtId="0" fontId="0" fillId="15" borderId="41" xfId="0" applyFill="1" applyBorder="1" applyAlignment="1">
      <alignment horizontal="left" vertical="top"/>
    </xf>
    <xf numFmtId="0" fontId="0" fillId="15" borderId="26" xfId="0" applyFill="1" applyBorder="1" applyAlignment="1">
      <alignment horizontal="left" vertical="top"/>
    </xf>
    <xf numFmtId="0" fontId="0" fillId="15" borderId="0" xfId="0" applyFill="1" applyBorder="1" applyAlignment="1">
      <alignment horizontal="left" vertical="top"/>
    </xf>
    <xf numFmtId="0" fontId="0" fillId="15" borderId="29" xfId="0" applyFill="1" applyBorder="1" applyAlignment="1">
      <alignment horizontal="left" vertical="top"/>
    </xf>
    <xf numFmtId="0" fontId="0" fillId="15" borderId="30" xfId="0" applyFill="1" applyBorder="1" applyAlignment="1">
      <alignment horizontal="left" vertical="top"/>
    </xf>
    <xf numFmtId="0" fontId="0" fillId="15" borderId="31" xfId="0" applyFill="1" applyBorder="1" applyAlignment="1">
      <alignment horizontal="left" vertical="top"/>
    </xf>
    <xf numFmtId="0" fontId="0" fillId="15" borderId="32" xfId="0" applyFill="1" applyBorder="1" applyAlignment="1">
      <alignment horizontal="left" vertical="top"/>
    </xf>
    <xf numFmtId="0" fontId="0" fillId="4" borderId="87" xfId="0" applyFont="1" applyFill="1" applyBorder="1" applyAlignment="1">
      <alignment horizontal="left" vertical="top" wrapText="1"/>
    </xf>
    <xf numFmtId="0" fontId="6" fillId="23" borderId="93" xfId="0" applyFont="1" applyFill="1" applyBorder="1" applyAlignment="1">
      <alignment horizontal="left" vertical="top" wrapText="1"/>
    </xf>
    <xf numFmtId="0" fontId="6" fillId="23" borderId="15" xfId="0" applyFont="1" applyFill="1" applyBorder="1" applyAlignment="1">
      <alignment horizontal="left" vertical="top" wrapText="1"/>
    </xf>
    <xf numFmtId="0" fontId="3" fillId="3" borderId="3" xfId="0" applyFont="1" applyFill="1" applyBorder="1" applyAlignment="1">
      <alignment horizontal="center" vertical="center"/>
    </xf>
    <xf numFmtId="0" fontId="0" fillId="15" borderId="18" xfId="0" applyFill="1" applyBorder="1" applyAlignment="1">
      <alignment horizontal="left" vertical="top"/>
    </xf>
    <xf numFmtId="0" fontId="0" fillId="15" borderId="28" xfId="0" applyFill="1" applyBorder="1" applyAlignment="1">
      <alignment horizontal="left" vertical="top"/>
    </xf>
    <xf numFmtId="0" fontId="0" fillId="15" borderId="23" xfId="0" applyFill="1" applyBorder="1" applyAlignment="1">
      <alignment horizontal="left" vertical="top"/>
    </xf>
    <xf numFmtId="0" fontId="0" fillId="15" borderId="18" xfId="0" applyFill="1" applyBorder="1" applyAlignment="1">
      <alignment horizontal="left" vertical="top" wrapText="1"/>
    </xf>
    <xf numFmtId="0" fontId="0" fillId="15" borderId="28" xfId="0" applyFill="1" applyBorder="1" applyAlignment="1">
      <alignment horizontal="left" vertical="top" wrapText="1"/>
    </xf>
    <xf numFmtId="0" fontId="0" fillId="15" borderId="23" xfId="0" applyFill="1" applyBorder="1" applyAlignment="1">
      <alignment horizontal="left" vertical="top" wrapText="1"/>
    </xf>
    <xf numFmtId="0" fontId="3" fillId="3" borderId="17" xfId="0" applyFont="1" applyFill="1" applyBorder="1" applyAlignment="1">
      <alignment horizontal="left" vertical="center" wrapText="1"/>
    </xf>
    <xf numFmtId="0" fontId="3" fillId="3" borderId="138" xfId="0" applyFont="1" applyFill="1" applyBorder="1" applyAlignment="1">
      <alignment horizontal="left" vertical="center" wrapText="1"/>
    </xf>
    <xf numFmtId="0" fontId="3" fillId="3" borderId="64" xfId="0" applyFont="1" applyFill="1" applyBorder="1" applyAlignment="1">
      <alignment horizontal="left" vertical="center" wrapText="1"/>
    </xf>
    <xf numFmtId="0" fontId="0" fillId="15" borderId="10" xfId="0" applyFill="1" applyBorder="1" applyAlignment="1">
      <alignment horizontal="left" wrapText="1"/>
    </xf>
    <xf numFmtId="0" fontId="0" fillId="15" borderId="11" xfId="0" applyFill="1" applyBorder="1" applyAlignment="1">
      <alignment horizontal="left" wrapText="1"/>
    </xf>
    <xf numFmtId="0" fontId="3" fillId="4" borderId="87" xfId="0" applyFont="1" applyFill="1" applyBorder="1" applyAlignment="1">
      <alignment horizontal="left"/>
    </xf>
    <xf numFmtId="0" fontId="3" fillId="4" borderId="0" xfId="0" applyFont="1" applyFill="1" applyBorder="1" applyAlignment="1">
      <alignment horizontal="left"/>
    </xf>
    <xf numFmtId="0" fontId="0" fillId="15" borderId="19" xfId="0" applyFill="1" applyBorder="1" applyAlignment="1">
      <alignment horizontal="center"/>
    </xf>
    <xf numFmtId="0" fontId="0" fillId="15" borderId="61" xfId="0" applyFill="1" applyBorder="1" applyAlignment="1">
      <alignment horizontal="center"/>
    </xf>
    <xf numFmtId="0" fontId="0" fillId="15" borderId="63" xfId="0" applyFill="1" applyBorder="1" applyAlignment="1">
      <alignment horizontal="center"/>
    </xf>
    <xf numFmtId="0" fontId="3" fillId="4" borderId="87" xfId="0" applyFont="1" applyFill="1" applyBorder="1" applyAlignment="1">
      <alignment horizontal="left" vertical="top" wrapText="1"/>
    </xf>
    <xf numFmtId="0" fontId="3" fillId="4" borderId="0" xfId="0" applyFont="1" applyFill="1" applyBorder="1" applyAlignment="1">
      <alignment horizontal="left" vertical="top" wrapText="1"/>
    </xf>
    <xf numFmtId="0" fontId="0" fillId="4" borderId="90" xfId="0" applyFill="1" applyBorder="1" applyAlignment="1">
      <alignment horizontal="left" vertical="top" wrapText="1"/>
    </xf>
    <xf numFmtId="0" fontId="0" fillId="4" borderId="15" xfId="0" applyFill="1" applyBorder="1" applyAlignment="1">
      <alignment horizontal="left" vertical="top"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51"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3" fillId="0" borderId="39" xfId="0" applyFont="1" applyFill="1" applyBorder="1" applyAlignment="1">
      <alignment horizontal="left" vertical="top"/>
    </xf>
    <xf numFmtId="0" fontId="3" fillId="0" borderId="40" xfId="0" applyFont="1" applyFill="1" applyBorder="1" applyAlignment="1">
      <alignment horizontal="left" vertical="top"/>
    </xf>
    <xf numFmtId="0" fontId="3" fillId="0" borderId="41" xfId="0" applyFont="1" applyFill="1" applyBorder="1" applyAlignment="1">
      <alignment horizontal="left" vertical="top"/>
    </xf>
    <xf numFmtId="0" fontId="3" fillId="0" borderId="26" xfId="0" applyFont="1" applyFill="1" applyBorder="1" applyAlignment="1">
      <alignment horizontal="left" vertical="top"/>
    </xf>
    <xf numFmtId="0" fontId="3" fillId="0" borderId="0" xfId="0" applyFont="1" applyFill="1" applyBorder="1" applyAlignment="1">
      <alignment horizontal="left" vertical="top"/>
    </xf>
    <xf numFmtId="0" fontId="3" fillId="0" borderId="29" xfId="0" applyFont="1" applyFill="1" applyBorder="1" applyAlignment="1">
      <alignment horizontal="left" vertical="top"/>
    </xf>
    <xf numFmtId="0" fontId="3" fillId="0" borderId="30" xfId="0" applyFont="1" applyFill="1" applyBorder="1" applyAlignment="1">
      <alignment horizontal="left" vertical="top"/>
    </xf>
    <xf numFmtId="0" fontId="3" fillId="0" borderId="31" xfId="0" applyFont="1" applyFill="1" applyBorder="1" applyAlignment="1">
      <alignment horizontal="left" vertical="top"/>
    </xf>
    <xf numFmtId="0" fontId="3" fillId="0" borderId="32" xfId="0" applyFont="1" applyFill="1" applyBorder="1" applyAlignment="1">
      <alignment horizontal="left" vertical="top"/>
    </xf>
    <xf numFmtId="0" fontId="3" fillId="6" borderId="53" xfId="0" applyFont="1" applyFill="1" applyBorder="1" applyAlignment="1">
      <alignment horizontal="center" vertical="center" wrapText="1"/>
    </xf>
    <xf numFmtId="0" fontId="3" fillId="6" borderId="54" xfId="0" applyFont="1" applyFill="1" applyBorder="1" applyAlignment="1">
      <alignment horizontal="center" vertical="center" wrapText="1"/>
    </xf>
    <xf numFmtId="0" fontId="3" fillId="6" borderId="6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3" fillId="0" borderId="18"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24" xfId="0" applyFont="1" applyBorder="1" applyAlignment="1">
      <alignment horizontal="center" vertical="center" wrapText="1"/>
    </xf>
    <xf numFmtId="0" fontId="3" fillId="12" borderId="13" xfId="0" applyFont="1" applyFill="1" applyBorder="1" applyAlignment="1">
      <alignment wrapText="1"/>
    </xf>
    <xf numFmtId="0" fontId="3" fillId="12" borderId="5" xfId="0" applyFont="1" applyFill="1" applyBorder="1" applyAlignment="1">
      <alignment horizontal="center" vertical="center" wrapText="1"/>
    </xf>
    <xf numFmtId="0" fontId="3" fillId="12" borderId="6" xfId="0" applyFont="1" applyFill="1" applyBorder="1" applyAlignment="1">
      <alignment horizontal="center" vertical="center" wrapText="1"/>
    </xf>
    <xf numFmtId="0" fontId="0" fillId="0" borderId="3" xfId="0" applyBorder="1" applyAlignment="1">
      <alignment horizontal="center" vertical="center" wrapText="1"/>
    </xf>
    <xf numFmtId="0" fontId="0" fillId="0" borderId="8" xfId="0" applyFill="1" applyBorder="1" applyAlignment="1">
      <alignment horizontal="center" vertical="center"/>
    </xf>
    <xf numFmtId="0" fontId="0" fillId="0" borderId="34" xfId="0" applyFont="1" applyBorder="1" applyAlignment="1">
      <alignment horizontal="center" vertical="center" wrapText="1"/>
    </xf>
    <xf numFmtId="0" fontId="0" fillId="0" borderId="37" xfId="0" applyBorder="1" applyAlignment="1">
      <alignment horizontal="center" vertical="center" wrapText="1"/>
    </xf>
    <xf numFmtId="0" fontId="0" fillId="0" borderId="37" xfId="0" applyFill="1" applyBorder="1" applyAlignment="1">
      <alignment horizontal="center" vertical="center"/>
    </xf>
    <xf numFmtId="0" fontId="0" fillId="0" borderId="105" xfId="0" applyFill="1" applyBorder="1" applyAlignment="1">
      <alignment horizontal="center" vertical="center"/>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3"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Fill="1" applyBorder="1" applyAlignment="1">
      <alignment horizontal="center" vertical="center"/>
    </xf>
  </cellXfs>
  <cellStyles count="16">
    <cellStyle name="Comma" xfId="1" builtinId="3"/>
    <cellStyle name="Comma 2" xfId="10"/>
    <cellStyle name="Currency" xfId="2" builtinId="4"/>
    <cellStyle name="Hyperlink" xfId="3" builtinId="8"/>
    <cellStyle name="Hyperlink 2" xfId="7"/>
    <cellStyle name="Normal" xfId="0" builtinId="0"/>
    <cellStyle name="Normal 2" xfId="8"/>
    <cellStyle name="Normal 2 2" xfId="12"/>
    <cellStyle name="Normal 3" xfId="5"/>
    <cellStyle name="Normal 4" xfId="9"/>
    <cellStyle name="Normal 4 2" xfId="13"/>
    <cellStyle name="Normal 5" xfId="4"/>
    <cellStyle name="Normal 5 2" xfId="14"/>
    <cellStyle name="Normal 6" xfId="15"/>
    <cellStyle name="Percent 2" xfId="6"/>
    <cellStyle name="Percent 3" xfId="11"/>
  </cellStyles>
  <dxfs count="12">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theme="6" tint="-0.499984740745262"/>
        </patternFill>
      </fill>
    </dxf>
  </dxfs>
  <tableStyles count="1" defaultTableStyle="TableStyleMedium2" defaultPivotStyle="PivotStyleLight16">
    <tableStyle name="Hotels" pivot="0" count="1">
      <tableStyleElement type="headerRow" dxfId="11"/>
    </tableStyle>
  </tableStyles>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869154</xdr:colOff>
      <xdr:row>33</xdr:row>
      <xdr:rowOff>35718</xdr:rowOff>
    </xdr:from>
    <xdr:to>
      <xdr:col>4</xdr:col>
      <xdr:colOff>797718</xdr:colOff>
      <xdr:row>33</xdr:row>
      <xdr:rowOff>5133112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4935" y="10763249"/>
          <a:ext cx="6250783" cy="50973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101126\AppData\Local\Microsoft\Windows\Temporary%20Internet%20Files\Content.Outlook\J6ZPIMHP\Copy%20of%20Copy%20of%20climate-change-duties-report-template-v3-3-160715%20(N%20Syk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ListsRec"/>
      <sheetName val="Recommended - Wider Influence"/>
      <sheetName val="LACO2 data"/>
      <sheetName val="Sheet2"/>
    </sheetNames>
    <sheetDataSet>
      <sheetData sheetId="0" refreshError="1"/>
      <sheetData sheetId="1">
        <row r="3">
          <cell r="C3">
            <v>2005</v>
          </cell>
          <cell r="S3" t="str">
            <v>Financial (April to March)</v>
          </cell>
          <cell r="V3" t="str">
            <v>total % reduction</v>
          </cell>
          <cell r="W3" t="str">
            <v>absolute</v>
          </cell>
          <cell r="Y3" t="str">
            <v>All emissions</v>
          </cell>
          <cell r="AH3" t="str">
            <v>kWh</v>
          </cell>
          <cell r="AI3" t="str">
            <v>kgCO2e/kWh</v>
          </cell>
          <cell r="AJ3" t="str">
            <v>Local Authority</v>
          </cell>
          <cell r="AO3" t="str">
            <v>Estimated</v>
          </cell>
          <cell r="AQ3" t="str">
            <v>Scope 1</v>
          </cell>
          <cell r="AR3" t="str">
            <v>Increase</v>
          </cell>
          <cell r="AS3" t="str">
            <v>N1-1</v>
          </cell>
          <cell r="AT3" t="str">
            <v>N2-1</v>
          </cell>
          <cell r="AU3" t="str">
            <v>N3-1</v>
          </cell>
          <cell r="AV3" t="str">
            <v>B1-1</v>
          </cell>
          <cell r="AW3" t="str">
            <v>B2-1</v>
          </cell>
          <cell r="AX3" t="str">
            <v>B3-1</v>
          </cell>
          <cell r="AY3" t="str">
            <v>S1-1</v>
          </cell>
          <cell r="BA3" t="str">
            <v>S3-1</v>
          </cell>
          <cell r="BB3" t="str">
            <v>Floor area</v>
          </cell>
          <cell r="BD3" t="str">
            <v>2014/15 (Financial year)</v>
          </cell>
        </row>
        <row r="4">
          <cell r="C4">
            <v>2006</v>
          </cell>
          <cell r="S4" t="str">
            <v>Academic (September to August)</v>
          </cell>
          <cell r="V4" t="str">
            <v>annual % reduction</v>
          </cell>
          <cell r="W4" t="str">
            <v>percentage</v>
          </cell>
          <cell r="Y4" t="str">
            <v>Energy use in buildings</v>
          </cell>
          <cell r="AH4" t="str">
            <v>MWh</v>
          </cell>
          <cell r="AI4" t="str">
            <v>kgCO2e/litre</v>
          </cell>
          <cell r="AJ4" t="str">
            <v>NHS Boards</v>
          </cell>
          <cell r="AO4" t="str">
            <v>Actual</v>
          </cell>
          <cell r="AQ4" t="str">
            <v>Scope 2</v>
          </cell>
          <cell r="AR4" t="str">
            <v>Decrease</v>
          </cell>
          <cell r="AS4" t="str">
            <v>N1-2</v>
          </cell>
          <cell r="AT4" t="str">
            <v>N2-2</v>
          </cell>
          <cell r="AU4" t="str">
            <v>N3-2</v>
          </cell>
          <cell r="AV4" t="str">
            <v>B1-2</v>
          </cell>
          <cell r="AW4" t="str">
            <v>B2-2</v>
          </cell>
          <cell r="AX4" t="str">
            <v>B3-2</v>
          </cell>
          <cell r="AY4" t="str">
            <v>S1-2</v>
          </cell>
          <cell r="BA4" t="str">
            <v>S3-2</v>
          </cell>
          <cell r="BB4" t="str">
            <v>Treated water</v>
          </cell>
          <cell r="BD4" t="str">
            <v>2015/16 (Financial year)</v>
          </cell>
        </row>
        <row r="5">
          <cell r="C5">
            <v>2007</v>
          </cell>
          <cell r="S5" t="str">
            <v>Calendar (January to December)</v>
          </cell>
          <cell r="V5" t="str">
            <v>tCO2e reduction</v>
          </cell>
          <cell r="W5" t="str">
            <v>annual</v>
          </cell>
          <cell r="Y5" t="str">
            <v>All energy use</v>
          </cell>
          <cell r="AH5" t="str">
            <v>GWh</v>
          </cell>
          <cell r="AI5" t="str">
            <v>kgCO2e/M3</v>
          </cell>
          <cell r="AJ5" t="str">
            <v>Higher Education</v>
          </cell>
          <cell r="AQ5" t="str">
            <v>Scope 3</v>
          </cell>
          <cell r="AS5" t="str">
            <v>N1-3</v>
          </cell>
          <cell r="AT5" t="str">
            <v>N2-3</v>
          </cell>
          <cell r="AU5" t="str">
            <v>N3-3</v>
          </cell>
          <cell r="AV5" t="str">
            <v>B1-3</v>
          </cell>
          <cell r="AW5" t="str">
            <v>B2-3</v>
          </cell>
          <cell r="AX5" t="str">
            <v>B3-3</v>
          </cell>
          <cell r="AY5" t="str">
            <v>S1-3</v>
          </cell>
          <cell r="BA5" t="str">
            <v>S3-3</v>
          </cell>
          <cell r="BB5" t="str">
            <v>Households supplied with water</v>
          </cell>
          <cell r="BD5" t="str">
            <v>2016/17 (Financial year)</v>
          </cell>
        </row>
        <row r="6">
          <cell r="C6">
            <v>2008</v>
          </cell>
          <cell r="S6" t="str">
            <v>Other (please specify in comments)</v>
          </cell>
          <cell r="V6" t="str">
            <v>tonnes reduction</v>
          </cell>
          <cell r="Y6" t="str">
            <v>Staff travel</v>
          </cell>
          <cell r="AH6" t="str">
            <v>kg</v>
          </cell>
          <cell r="AI6" t="str">
            <v>kgCO2e/tonne</v>
          </cell>
          <cell r="AJ6" t="str">
            <v>Further Education</v>
          </cell>
          <cell r="AS6" t="str">
            <v>N1-4</v>
          </cell>
          <cell r="AT6" t="str">
            <v>N2-4</v>
          </cell>
          <cell r="AU6" t="str">
            <v>N3-4</v>
          </cell>
          <cell r="AV6" t="str">
            <v>B1-4</v>
          </cell>
          <cell r="AW6" t="str">
            <v>B2-4</v>
          </cell>
          <cell r="AX6" t="str">
            <v>B3-4</v>
          </cell>
          <cell r="AY6" t="str">
            <v>S1-4</v>
          </cell>
          <cell r="BA6" t="str">
            <v>S3-4</v>
          </cell>
          <cell r="BB6" t="str">
            <v>Population supplied with treated water</v>
          </cell>
          <cell r="BD6" t="str">
            <v>2017/18 (Financial year)</v>
          </cell>
        </row>
        <row r="7">
          <cell r="C7">
            <v>2009</v>
          </cell>
          <cell r="V7" t="str">
            <v>MWh reduction</v>
          </cell>
          <cell r="Y7" t="str">
            <v>Transport</v>
          </cell>
          <cell r="AH7" t="str">
            <v>tonnes</v>
          </cell>
          <cell r="AI7" t="str">
            <v>kgCO2e/kg</v>
          </cell>
          <cell r="AJ7" t="str">
            <v>Emergency Services</v>
          </cell>
          <cell r="AS7" t="str">
            <v>N1-5</v>
          </cell>
          <cell r="AT7" t="str">
            <v>N2-5</v>
          </cell>
          <cell r="AU7" t="str">
            <v>N3-5</v>
          </cell>
          <cell r="AV7" t="str">
            <v>B1-5</v>
          </cell>
          <cell r="AW7" t="str">
            <v>B2-5</v>
          </cell>
          <cell r="AX7" t="str">
            <v>B3-5</v>
          </cell>
          <cell r="AY7" t="str">
            <v>S1-5</v>
          </cell>
          <cell r="BA7" t="str">
            <v>S3-5</v>
          </cell>
          <cell r="BB7" t="str">
            <v>Sewage treated</v>
          </cell>
          <cell r="BD7" t="str">
            <v>2018/19 (Financial year)</v>
          </cell>
        </row>
        <row r="8">
          <cell r="C8">
            <v>2010</v>
          </cell>
          <cell r="V8" t="str">
            <v>KWh reduction</v>
          </cell>
          <cell r="Y8" t="str">
            <v>Waste</v>
          </cell>
          <cell r="AH8" t="str">
            <v>litres</v>
          </cell>
          <cell r="AI8" t="str">
            <v>kgCO2e/km</v>
          </cell>
          <cell r="AJ8" t="str">
            <v>Executive Agency</v>
          </cell>
          <cell r="AS8" t="str">
            <v>N1-6</v>
          </cell>
          <cell r="AT8" t="str">
            <v>N2-6</v>
          </cell>
          <cell r="AU8" t="str">
            <v>N3-6</v>
          </cell>
          <cell r="AV8" t="str">
            <v>B1-6</v>
          </cell>
          <cell r="AW8" t="str">
            <v>B2-6</v>
          </cell>
          <cell r="AX8" t="str">
            <v>B3-6</v>
          </cell>
          <cell r="AY8" t="str">
            <v>S1-6</v>
          </cell>
          <cell r="BA8" t="str">
            <v>S3-6</v>
          </cell>
          <cell r="BB8" t="str">
            <v>Households supplied sewage services</v>
          </cell>
          <cell r="BD8" t="str">
            <v>2019/20 (Financial year)</v>
          </cell>
        </row>
        <row r="9">
          <cell r="C9">
            <v>2011</v>
          </cell>
          <cell r="V9" t="str">
            <v>M3 reduction</v>
          </cell>
          <cell r="Y9" t="str">
            <v>Water and sewerage</v>
          </cell>
          <cell r="AH9" t="str">
            <v>M3</v>
          </cell>
          <cell r="AI9" t="str">
            <v>kgCO2e/mile</v>
          </cell>
          <cell r="AJ9" t="str">
            <v>Executive NDPB</v>
          </cell>
          <cell r="AS9" t="str">
            <v>N1-7</v>
          </cell>
          <cell r="AT9" t="str">
            <v>N2-7</v>
          </cell>
          <cell r="AU9" t="str">
            <v>N3-7</v>
          </cell>
          <cell r="AV9" t="str">
            <v>B1-7</v>
          </cell>
          <cell r="AW9" t="str">
            <v>B2-7</v>
          </cell>
          <cell r="AX9" t="str">
            <v>B3-7</v>
          </cell>
          <cell r="AY9" t="str">
            <v>S1-7</v>
          </cell>
          <cell r="BA9" t="str">
            <v>S3-7</v>
          </cell>
          <cell r="BB9" t="str">
            <v>Population supplied with sewage services</v>
          </cell>
          <cell r="BD9" t="str">
            <v>2020/21 (Financial year)</v>
          </cell>
        </row>
        <row r="10">
          <cell r="C10">
            <v>2012</v>
          </cell>
          <cell r="V10" t="str">
            <v>£ reduction</v>
          </cell>
          <cell r="Y10" t="str">
            <v>Server room energy consumption</v>
          </cell>
          <cell r="AH10" t="str">
            <v>km</v>
          </cell>
          <cell r="AI10" t="str">
            <v>kgCO2e/passenger km</v>
          </cell>
          <cell r="AJ10" t="str">
            <v>Advisory NDPB</v>
          </cell>
          <cell r="AS10" t="str">
            <v>N1-8</v>
          </cell>
          <cell r="AT10" t="str">
            <v>N2-8</v>
          </cell>
          <cell r="AU10" t="str">
            <v>N3-8</v>
          </cell>
          <cell r="AV10" t="str">
            <v>B1-8</v>
          </cell>
          <cell r="AW10" t="str">
            <v>B2-8</v>
          </cell>
          <cell r="AX10" t="str">
            <v>B3-8</v>
          </cell>
          <cell r="BA10" t="str">
            <v>S3-8</v>
          </cell>
          <cell r="BB10" t="str">
            <v>Number of full-time students</v>
          </cell>
          <cell r="BD10" t="str">
            <v>2014/15 (Academic year)</v>
          </cell>
        </row>
        <row r="11">
          <cell r="C11">
            <v>2013</v>
          </cell>
          <cell r="V11" t="str">
            <v>Litres reduction</v>
          </cell>
          <cell r="Y11" t="str">
            <v>Other (please specify in comments)</v>
          </cell>
          <cell r="AH11" t="str">
            <v>miles</v>
          </cell>
          <cell r="AI11" t="str">
            <v>kgCO2e/passenger mile</v>
          </cell>
          <cell r="AJ11" t="str">
            <v>Tribunals</v>
          </cell>
          <cell r="AS11" t="str">
            <v>N1-9</v>
          </cell>
          <cell r="AT11" t="str">
            <v>N2-9</v>
          </cell>
          <cell r="AU11" t="str">
            <v>N3-9</v>
          </cell>
          <cell r="AV11" t="str">
            <v>B1-9</v>
          </cell>
          <cell r="AW11" t="str">
            <v>B2-9</v>
          </cell>
          <cell r="AX11" t="str">
            <v>B3-9</v>
          </cell>
          <cell r="BA11" t="str">
            <v>S3-9</v>
          </cell>
          <cell r="BB11" t="str">
            <v>Patient bed nights</v>
          </cell>
          <cell r="BD11" t="str">
            <v>2015/16 (Academic year)</v>
          </cell>
        </row>
        <row r="12">
          <cell r="C12">
            <v>2014</v>
          </cell>
          <cell r="V12" t="str">
            <v>Kilometres reduction</v>
          </cell>
          <cell r="AH12" t="str">
            <v>passenger km</v>
          </cell>
          <cell r="AJ12" t="str">
            <v>Public Corporations</v>
          </cell>
          <cell r="AS12" t="str">
            <v>N1-10</v>
          </cell>
          <cell r="AT12" t="str">
            <v>N2-10</v>
          </cell>
          <cell r="AU12" t="str">
            <v>N3-10</v>
          </cell>
          <cell r="AV12" t="str">
            <v>B1-10</v>
          </cell>
          <cell r="AW12" t="str">
            <v>B2-10</v>
          </cell>
          <cell r="AX12" t="str">
            <v>B3-10</v>
          </cell>
          <cell r="BA12" t="str">
            <v>S3-10</v>
          </cell>
          <cell r="BB12" t="str">
            <v>Population size served</v>
          </cell>
          <cell r="BD12" t="str">
            <v>2016/17 (Academic year)</v>
          </cell>
        </row>
        <row r="13">
          <cell r="C13">
            <v>2015</v>
          </cell>
          <cell r="V13" t="str">
            <v>Power Usage Effectiveness</v>
          </cell>
          <cell r="AH13" t="str">
            <v>passenger miles</v>
          </cell>
          <cell r="AJ13" t="str">
            <v>Non-ministerial Departments</v>
          </cell>
          <cell r="AS13" t="str">
            <v>N1-11</v>
          </cell>
          <cell r="AT13" t="str">
            <v>N2-11</v>
          </cell>
          <cell r="AU13" t="str">
            <v>N3-11</v>
          </cell>
          <cell r="AV13" t="str">
            <v>B1-11</v>
          </cell>
          <cell r="AW13" t="str">
            <v>B2-11</v>
          </cell>
          <cell r="AX13" t="str">
            <v>B3-11</v>
          </cell>
          <cell r="BA13" t="str">
            <v>S3-11</v>
          </cell>
          <cell r="BD13" t="str">
            <v>2017/18 (Academic year)</v>
          </cell>
        </row>
        <row r="14">
          <cell r="C14">
            <v>2016</v>
          </cell>
          <cell r="V14" t="str">
            <v>Other (specify in comments)</v>
          </cell>
          <cell r="AH14" t="str">
            <v>tCO2e</v>
          </cell>
          <cell r="AJ14" t="str">
            <v>Commissioners &amp; Ombudsmen</v>
          </cell>
          <cell r="AS14" t="str">
            <v>N1-12</v>
          </cell>
          <cell r="AT14" t="str">
            <v>N2-12</v>
          </cell>
          <cell r="AU14" t="str">
            <v>N3-12</v>
          </cell>
          <cell r="AV14" t="str">
            <v>B1-12</v>
          </cell>
          <cell r="AW14" t="str">
            <v>B2-12</v>
          </cell>
          <cell r="AX14" t="str">
            <v>B3-12</v>
          </cell>
          <cell r="BA14" t="str">
            <v>S3-12</v>
          </cell>
          <cell r="BD14" t="str">
            <v>2018/19 (Academic year)</v>
          </cell>
        </row>
        <row r="15">
          <cell r="C15">
            <v>2017</v>
          </cell>
          <cell r="AH15" t="str">
            <v>kgCO2e</v>
          </cell>
          <cell r="AJ15" t="str">
            <v>Other</v>
          </cell>
          <cell r="AS15" t="str">
            <v>N1-13</v>
          </cell>
          <cell r="AT15" t="str">
            <v>N2-13</v>
          </cell>
          <cell r="AU15" t="str">
            <v>N3-13</v>
          </cell>
          <cell r="AV15" t="str">
            <v>B1-13</v>
          </cell>
          <cell r="AW15" t="str">
            <v>B2-13</v>
          </cell>
          <cell r="AX15" t="str">
            <v>B3-13</v>
          </cell>
          <cell r="BA15" t="str">
            <v>S3-13</v>
          </cell>
          <cell r="BD15" t="str">
            <v>2019/20 (Academic year)</v>
          </cell>
        </row>
        <row r="16">
          <cell r="C16">
            <v>2018</v>
          </cell>
          <cell r="AH16" t="str">
            <v>£</v>
          </cell>
          <cell r="AS16" t="str">
            <v>N1-14</v>
          </cell>
          <cell r="AT16" t="str">
            <v>N2-14</v>
          </cell>
          <cell r="AU16" t="str">
            <v>N3-14</v>
          </cell>
          <cell r="AV16" t="str">
            <v>B1-14</v>
          </cell>
          <cell r="AW16" t="str">
            <v>B2-14</v>
          </cell>
          <cell r="AX16" t="str">
            <v>B3-14</v>
          </cell>
          <cell r="BA16" t="str">
            <v>S3-14</v>
          </cell>
          <cell r="BD16" t="str">
            <v>2020/21 (Academic year)</v>
          </cell>
        </row>
        <row r="17">
          <cell r="C17">
            <v>2019</v>
          </cell>
          <cell r="AH17" t="str">
            <v>Other (specify in comments)</v>
          </cell>
          <cell r="AT17" t="str">
            <v>N2-15</v>
          </cell>
          <cell r="AU17" t="str">
            <v>N3-15</v>
          </cell>
          <cell r="AV17" t="str">
            <v>B1-15</v>
          </cell>
          <cell r="AW17" t="str">
            <v>B2-15</v>
          </cell>
          <cell r="AX17" t="str">
            <v>B3-15</v>
          </cell>
          <cell r="BA17" t="str">
            <v>S3-15</v>
          </cell>
          <cell r="BD17" t="str">
            <v>2014 (Calendar year)</v>
          </cell>
        </row>
        <row r="18">
          <cell r="C18">
            <v>2020</v>
          </cell>
          <cell r="AT18" t="str">
            <v>N2-16</v>
          </cell>
          <cell r="AU18" t="str">
            <v>N3-16</v>
          </cell>
          <cell r="AV18" t="str">
            <v>B1-16</v>
          </cell>
          <cell r="AW18" t="str">
            <v>B2-16</v>
          </cell>
          <cell r="AX18" t="str">
            <v>B3-16</v>
          </cell>
          <cell r="BD18" t="str">
            <v>2015 (Calendar year)</v>
          </cell>
        </row>
        <row r="19">
          <cell r="C19" t="str">
            <v>2005/06</v>
          </cell>
          <cell r="AT19" t="str">
            <v>N2-17</v>
          </cell>
          <cell r="AU19" t="str">
            <v>N3-17</v>
          </cell>
          <cell r="AV19" t="str">
            <v>B1-17</v>
          </cell>
          <cell r="AW19" t="str">
            <v>B2-17</v>
          </cell>
          <cell r="BD19" t="str">
            <v>2016 (Calendar year)</v>
          </cell>
        </row>
        <row r="20">
          <cell r="C20" t="str">
            <v>2006/07</v>
          </cell>
          <cell r="AT20" t="str">
            <v>N2-18</v>
          </cell>
          <cell r="AV20" t="str">
            <v>B1-18</v>
          </cell>
          <cell r="AW20" t="str">
            <v>B2-18</v>
          </cell>
          <cell r="BD20" t="str">
            <v>2017 (Calendar year)</v>
          </cell>
        </row>
        <row r="21">
          <cell r="C21" t="str">
            <v>2007/08</v>
          </cell>
          <cell r="AT21" t="str">
            <v>N2-19</v>
          </cell>
          <cell r="AV21" t="str">
            <v>B1-19</v>
          </cell>
          <cell r="AW21" t="str">
            <v>B2-19</v>
          </cell>
          <cell r="BD21" t="str">
            <v>2018 (Calendar year)</v>
          </cell>
        </row>
        <row r="22">
          <cell r="C22" t="str">
            <v>2008/09</v>
          </cell>
          <cell r="AT22" t="str">
            <v>N2-20</v>
          </cell>
          <cell r="AW22" t="str">
            <v>B2-20</v>
          </cell>
          <cell r="BD22" t="str">
            <v>2019 (Calendar year)</v>
          </cell>
        </row>
        <row r="23">
          <cell r="C23" t="str">
            <v>2009/10</v>
          </cell>
          <cell r="AT23" t="str">
            <v>N2-21</v>
          </cell>
          <cell r="AW23" t="str">
            <v>B2-21</v>
          </cell>
          <cell r="BD23" t="str">
            <v>2020 (Calendar year)</v>
          </cell>
        </row>
        <row r="24">
          <cell r="C24" t="str">
            <v>2010/11</v>
          </cell>
          <cell r="AT24" t="str">
            <v>N2-22</v>
          </cell>
          <cell r="AW24" t="str">
            <v>B2-22</v>
          </cell>
        </row>
        <row r="25">
          <cell r="C25" t="str">
            <v>2011/12</v>
          </cell>
          <cell r="AT25" t="str">
            <v>N2-23</v>
          </cell>
        </row>
        <row r="26">
          <cell r="C26" t="str">
            <v>2012/13</v>
          </cell>
        </row>
        <row r="27">
          <cell r="C27" t="str">
            <v>2013/14</v>
          </cell>
        </row>
        <row r="28">
          <cell r="C28" t="str">
            <v>2014/15</v>
          </cell>
        </row>
        <row r="29">
          <cell r="C29" t="str">
            <v>2015/16</v>
          </cell>
        </row>
        <row r="30">
          <cell r="C30" t="str">
            <v>2016/17</v>
          </cell>
        </row>
        <row r="31">
          <cell r="C31" t="str">
            <v>2017/18</v>
          </cell>
        </row>
        <row r="32">
          <cell r="C32" t="str">
            <v>2018/19</v>
          </cell>
        </row>
        <row r="33">
          <cell r="C33" t="str">
            <v>2019/20</v>
          </cell>
        </row>
      </sheetData>
      <sheetData sheetId="2">
        <row r="3">
          <cell r="B3" t="str">
            <v>Direct delivery</v>
          </cell>
          <cell r="C3" t="str">
            <v>Proposed</v>
          </cell>
          <cell r="I3" t="str">
            <v>Capital investment</v>
          </cell>
          <cell r="K3" t="str">
            <v>Yes-ISM</v>
          </cell>
          <cell r="L3" t="str">
            <v>Lead</v>
          </cell>
          <cell r="M3" t="str">
            <v>Behaviour Change</v>
          </cell>
        </row>
        <row r="4">
          <cell r="B4" t="str">
            <v>Indirect delivery</v>
          </cell>
          <cell r="C4" t="str">
            <v>Budget secured</v>
          </cell>
          <cell r="I4" t="str">
            <v>Revolving fund</v>
          </cell>
          <cell r="K4" t="str">
            <v>Yes-Other</v>
          </cell>
          <cell r="L4" t="str">
            <v>Participant</v>
          </cell>
          <cell r="M4" t="str">
            <v>Awareness Raising</v>
          </cell>
        </row>
        <row r="5">
          <cell r="B5" t="str">
            <v>Influencing</v>
          </cell>
          <cell r="C5" t="str">
            <v>In Implementation</v>
          </cell>
          <cell r="I5" t="str">
            <v>Third party financing</v>
          </cell>
          <cell r="K5" t="str">
            <v>No</v>
          </cell>
          <cell r="L5" t="str">
            <v>Supporting</v>
          </cell>
          <cell r="M5" t="str">
            <v>Learning/Training</v>
          </cell>
        </row>
        <row r="6">
          <cell r="B6" t="str">
            <v>Enabling</v>
          </cell>
          <cell r="C6" t="str">
            <v>Complete</v>
          </cell>
          <cell r="I6" t="str">
            <v>Leasing</v>
          </cell>
          <cell r="M6" t="str">
            <v>Skills/Capacity Building</v>
          </cell>
        </row>
        <row r="7">
          <cell r="I7" t="str">
            <v>Energy Supply Company</v>
          </cell>
          <cell r="M7" t="str">
            <v>Intra organisational communications</v>
          </cell>
        </row>
        <row r="8">
          <cell r="M8" t="str">
            <v>Multi organisation Communications</v>
          </cell>
        </row>
        <row r="9">
          <cell r="M9" t="str">
            <v>Partnership working of climate change or sustainability</v>
          </cell>
        </row>
        <row r="18">
          <cell r="I18" t="str">
            <v>Energy</v>
          </cell>
          <cell r="J18" t="str">
            <v>Business_Industry_and_Public_Sector</v>
          </cell>
          <cell r="K18" t="str">
            <v>Homes_and_Communities</v>
          </cell>
          <cell r="L18" t="str">
            <v xml:space="preserve">Transport </v>
          </cell>
          <cell r="M18" t="str">
            <v>Waste_and_Resource_Efficiency</v>
          </cell>
          <cell r="N18" t="str">
            <v>Rural_Land_Use</v>
          </cell>
          <cell r="O18" t="str">
            <v>All_Sectors</v>
          </cell>
        </row>
        <row r="21">
          <cell r="C21" t="str">
            <v>Aberdeen City</v>
          </cell>
        </row>
        <row r="22">
          <cell r="C22" t="str">
            <v>Angus</v>
          </cell>
        </row>
        <row r="23">
          <cell r="C23" t="str">
            <v>Clackmannanshire</v>
          </cell>
          <cell r="E23" t="str">
            <v>(1) Subset dataset</v>
          </cell>
        </row>
        <row r="24">
          <cell r="C24" t="str">
            <v>Dumfries and Galloway</v>
          </cell>
          <cell r="E24" t="str">
            <v>(2) Full dataset</v>
          </cell>
        </row>
        <row r="25">
          <cell r="C25" t="str">
            <v>Dundee City</v>
          </cell>
          <cell r="E25" t="str">
            <v>Other</v>
          </cell>
        </row>
        <row r="26">
          <cell r="C26" t="str">
            <v>East Dunbartonshire</v>
          </cell>
        </row>
        <row r="27">
          <cell r="C27" t="str">
            <v>East Ayrshire</v>
          </cell>
        </row>
        <row r="28">
          <cell r="C28" t="str">
            <v>City of Edinburgh</v>
          </cell>
        </row>
        <row r="29">
          <cell r="C29" t="str">
            <v>Fife</v>
          </cell>
        </row>
        <row r="30">
          <cell r="C30" t="str">
            <v>Glasgow City</v>
          </cell>
        </row>
        <row r="31">
          <cell r="C31" t="str">
            <v>Highland Council</v>
          </cell>
        </row>
        <row r="32">
          <cell r="C32" t="str">
            <v>Midlothian</v>
          </cell>
        </row>
        <row r="33">
          <cell r="C33" t="str">
            <v>Moray</v>
          </cell>
        </row>
        <row r="34">
          <cell r="C34" t="str">
            <v>Renfrewshire</v>
          </cell>
        </row>
        <row r="35">
          <cell r="C35" t="str">
            <v>Orkney Islands</v>
          </cell>
        </row>
        <row r="36">
          <cell r="C36" t="str">
            <v>Shetland Islands</v>
          </cell>
        </row>
        <row r="37">
          <cell r="C37" t="str">
            <v>South Lanarkshire</v>
          </cell>
        </row>
        <row r="38">
          <cell r="C38" t="str">
            <v>West Dunbartonshire</v>
          </cell>
        </row>
        <row r="39">
          <cell r="C39" t="str">
            <v>Aberdeenshire</v>
          </cell>
        </row>
        <row r="40">
          <cell r="C40" t="str">
            <v>Argyll and Bute</v>
          </cell>
        </row>
        <row r="41">
          <cell r="C41" t="str">
            <v>East Renfrewshire</v>
          </cell>
        </row>
        <row r="42">
          <cell r="C42" t="str">
            <v>East Lothian</v>
          </cell>
        </row>
        <row r="43">
          <cell r="C43" t="str">
            <v>Eilean Siar</v>
          </cell>
        </row>
        <row r="44">
          <cell r="C44" t="str">
            <v>Falkirk Council</v>
          </cell>
        </row>
        <row r="45">
          <cell r="C45" t="str">
            <v>Inverclyde</v>
          </cell>
        </row>
        <row r="46">
          <cell r="C46" t="str">
            <v>North Ayrshire</v>
          </cell>
        </row>
        <row r="47">
          <cell r="C47" t="str">
            <v>North Lanarkshire</v>
          </cell>
        </row>
        <row r="48">
          <cell r="C48" t="str">
            <v>Perth and Kinross</v>
          </cell>
        </row>
        <row r="49">
          <cell r="C49" t="str">
            <v>Scottish Borders</v>
          </cell>
        </row>
        <row r="50">
          <cell r="C50" t="str">
            <v>South Ayrshire</v>
          </cell>
        </row>
        <row r="51">
          <cell r="C51" t="str">
            <v>Stirling</v>
          </cell>
        </row>
        <row r="52">
          <cell r="C52" t="str">
            <v>West Lothian</v>
          </cell>
        </row>
      </sheetData>
      <sheetData sheetId="3"/>
      <sheetData sheetId="4">
        <row r="1">
          <cell r="A1" t="str">
            <v>Dataset</v>
          </cell>
          <cell r="B1" t="str">
            <v>Label</v>
          </cell>
          <cell r="C1" t="str">
            <v>Region Name</v>
          </cell>
          <cell r="D1" t="str">
            <v>Second Tier Authority</v>
          </cell>
          <cell r="E1" t="str">
            <v>LAD14NM</v>
          </cell>
          <cell r="F1" t="str">
            <v>LAD14CD</v>
          </cell>
          <cell r="G1" t="str">
            <v>Year</v>
          </cell>
          <cell r="H1" t="str">
            <v>A. Industry and Commercial Electricity</v>
          </cell>
          <cell r="I1" t="str">
            <v>B. Industry and Commercial Gas</v>
          </cell>
          <cell r="J1" t="str">
            <v>C. Large Industrial Installations</v>
          </cell>
          <cell r="K1" t="str">
            <v>D. Industrial and Commercial Other Fuels</v>
          </cell>
          <cell r="L1" t="str">
            <v>E. Agriculture</v>
          </cell>
          <cell r="M1" t="str">
            <v>Industry and Commercial</v>
          </cell>
          <cell r="N1" t="str">
            <v>F. Domestic Electricity</v>
          </cell>
          <cell r="O1" t="str">
            <v>G. Domestic Gas</v>
          </cell>
          <cell r="P1" t="str">
            <v>H. Domestic 'Other Fuels'</v>
          </cell>
          <cell r="Q1" t="str">
            <v>Domestic</v>
          </cell>
          <cell r="R1" t="str">
            <v>I. Road Transport (A roads)</v>
          </cell>
          <cell r="S1" t="str">
            <v>J. Road Transport (Motorways)</v>
          </cell>
          <cell r="T1" t="str">
            <v>K. Road Transport (Minor roads)</v>
          </cell>
          <cell r="U1" t="str">
            <v>L. Diesel Railways</v>
          </cell>
          <cell r="V1" t="str">
            <v>M. Transport Other</v>
          </cell>
          <cell r="W1" t="str">
            <v>Transport total</v>
          </cell>
          <cell r="X1" t="str">
            <v>N. LULUCF Net Emissions</v>
          </cell>
          <cell r="Y1" t="str">
            <v>Grand total</v>
          </cell>
          <cell r="Z1" t="str">
            <v>Population                                              ('000s, mid-year estimate)</v>
          </cell>
          <cell r="AA1" t="str">
            <v>Per Capita</v>
          </cell>
          <cell r="AB1" t="str">
            <v>Total Emissions</v>
          </cell>
        </row>
        <row r="2">
          <cell r="B2" t="str">
            <v>Aberdeen City2005</v>
          </cell>
        </row>
        <row r="3">
          <cell r="B3" t="str">
            <v>Aberdeen City2006</v>
          </cell>
        </row>
        <row r="4">
          <cell r="B4" t="str">
            <v>Aberdeen City2007</v>
          </cell>
        </row>
        <row r="5">
          <cell r="B5" t="str">
            <v>Aberdeen City2008</v>
          </cell>
        </row>
        <row r="6">
          <cell r="B6" t="str">
            <v>Aberdeen City2009</v>
          </cell>
        </row>
        <row r="7">
          <cell r="B7" t="str">
            <v>Aberdeen City2010</v>
          </cell>
        </row>
        <row r="8">
          <cell r="B8" t="str">
            <v>Aberdeen City2011</v>
          </cell>
        </row>
        <row r="9">
          <cell r="B9" t="str">
            <v>Aberdeen City2012</v>
          </cell>
        </row>
        <row r="10">
          <cell r="B10" t="str">
            <v>Aberdeen City2013</v>
          </cell>
        </row>
        <row r="11">
          <cell r="B11" t="str">
            <v>Aberdeenshire2005</v>
          </cell>
        </row>
        <row r="12">
          <cell r="B12" t="str">
            <v>Aberdeenshire2006</v>
          </cell>
        </row>
        <row r="13">
          <cell r="B13" t="str">
            <v>Aberdeenshire2007</v>
          </cell>
        </row>
        <row r="14">
          <cell r="B14" t="str">
            <v>Aberdeenshire2008</v>
          </cell>
        </row>
        <row r="15">
          <cell r="B15" t="str">
            <v>Aberdeenshire2009</v>
          </cell>
        </row>
        <row r="16">
          <cell r="B16" t="str">
            <v>Aberdeenshire2010</v>
          </cell>
        </row>
        <row r="17">
          <cell r="B17" t="str">
            <v>Aberdeenshire2011</v>
          </cell>
        </row>
        <row r="18">
          <cell r="B18" t="str">
            <v>Aberdeenshire2012</v>
          </cell>
        </row>
        <row r="19">
          <cell r="B19" t="str">
            <v>Aberdeenshire2013</v>
          </cell>
        </row>
        <row r="20">
          <cell r="B20" t="str">
            <v>Angus2005</v>
          </cell>
        </row>
        <row r="21">
          <cell r="B21" t="str">
            <v>Angus2006</v>
          </cell>
        </row>
        <row r="22">
          <cell r="B22" t="str">
            <v>Angus2007</v>
          </cell>
        </row>
        <row r="23">
          <cell r="B23" t="str">
            <v>Angus2008</v>
          </cell>
        </row>
        <row r="24">
          <cell r="B24" t="str">
            <v>Angus2009</v>
          </cell>
        </row>
        <row r="25">
          <cell r="B25" t="str">
            <v>Angus2010</v>
          </cell>
        </row>
        <row r="26">
          <cell r="B26" t="str">
            <v>Angus2011</v>
          </cell>
        </row>
        <row r="27">
          <cell r="B27" t="str">
            <v>Angus2012</v>
          </cell>
        </row>
        <row r="28">
          <cell r="B28" t="str">
            <v>Angus2013</v>
          </cell>
        </row>
        <row r="29">
          <cell r="B29" t="str">
            <v>Argyll and Bute2005</v>
          </cell>
        </row>
        <row r="30">
          <cell r="B30" t="str">
            <v>Argyll and Bute2006</v>
          </cell>
        </row>
        <row r="31">
          <cell r="B31" t="str">
            <v>Argyll and Bute2007</v>
          </cell>
        </row>
        <row r="32">
          <cell r="B32" t="str">
            <v>Argyll and Bute2008</v>
          </cell>
        </row>
        <row r="33">
          <cell r="B33" t="str">
            <v>Argyll and Bute2009</v>
          </cell>
        </row>
        <row r="34">
          <cell r="B34" t="str">
            <v>Argyll and Bute2010</v>
          </cell>
        </row>
        <row r="35">
          <cell r="B35" t="str">
            <v>Argyll and Bute2011</v>
          </cell>
        </row>
        <row r="36">
          <cell r="B36" t="str">
            <v>Argyll and Bute2012</v>
          </cell>
        </row>
        <row r="37">
          <cell r="B37" t="str">
            <v>Argyll and Bute2013</v>
          </cell>
        </row>
        <row r="38">
          <cell r="B38" t="str">
            <v>Clackmannanshire2005</v>
          </cell>
        </row>
        <row r="39">
          <cell r="B39" t="str">
            <v>Clackmannanshire2006</v>
          </cell>
        </row>
        <row r="40">
          <cell r="B40" t="str">
            <v>Clackmannanshire2007</v>
          </cell>
        </row>
        <row r="41">
          <cell r="B41" t="str">
            <v>Clackmannanshire2008</v>
          </cell>
        </row>
        <row r="42">
          <cell r="B42" t="str">
            <v>Clackmannanshire2009</v>
          </cell>
        </row>
        <row r="43">
          <cell r="B43" t="str">
            <v>Clackmannanshire2010</v>
          </cell>
        </row>
        <row r="44">
          <cell r="B44" t="str">
            <v>Clackmannanshire2011</v>
          </cell>
        </row>
        <row r="45">
          <cell r="B45" t="str">
            <v>Clackmannanshire2012</v>
          </cell>
        </row>
        <row r="46">
          <cell r="B46" t="str">
            <v>Clackmannanshire2013</v>
          </cell>
        </row>
        <row r="47">
          <cell r="B47" t="str">
            <v>Dumfries and Galloway2005</v>
          </cell>
        </row>
        <row r="48">
          <cell r="B48" t="str">
            <v>Dumfries and Galloway2006</v>
          </cell>
        </row>
        <row r="49">
          <cell r="B49" t="str">
            <v>Dumfries and Galloway2007</v>
          </cell>
        </row>
        <row r="50">
          <cell r="B50" t="str">
            <v>Dumfries and Galloway2008</v>
          </cell>
        </row>
        <row r="51">
          <cell r="B51" t="str">
            <v>Dumfries and Galloway2009</v>
          </cell>
        </row>
        <row r="52">
          <cell r="B52" t="str">
            <v>Dumfries and Galloway2010</v>
          </cell>
        </row>
        <row r="53">
          <cell r="B53" t="str">
            <v>Dumfries and Galloway2011</v>
          </cell>
        </row>
        <row r="54">
          <cell r="B54" t="str">
            <v>Dumfries and Galloway2012</v>
          </cell>
        </row>
        <row r="55">
          <cell r="B55" t="str">
            <v>Dumfries and Galloway2013</v>
          </cell>
        </row>
        <row r="56">
          <cell r="B56" t="str">
            <v>Dundee City2005</v>
          </cell>
        </row>
        <row r="57">
          <cell r="B57" t="str">
            <v>Dundee City2006</v>
          </cell>
        </row>
        <row r="58">
          <cell r="B58" t="str">
            <v>Dundee City2007</v>
          </cell>
        </row>
        <row r="59">
          <cell r="B59" t="str">
            <v>Dundee City2008</v>
          </cell>
        </row>
        <row r="60">
          <cell r="B60" t="str">
            <v>Dundee City2009</v>
          </cell>
        </row>
        <row r="61">
          <cell r="B61" t="str">
            <v>Dundee City2010</v>
          </cell>
        </row>
        <row r="62">
          <cell r="B62" t="str">
            <v>Dundee City2011</v>
          </cell>
        </row>
        <row r="63">
          <cell r="B63" t="str">
            <v>Dundee City2012</v>
          </cell>
        </row>
        <row r="64">
          <cell r="B64" t="str">
            <v>Dundee City2013</v>
          </cell>
        </row>
        <row r="65">
          <cell r="B65" t="str">
            <v>East Ayrshire2005</v>
          </cell>
        </row>
        <row r="66">
          <cell r="B66" t="str">
            <v>East Ayrshire2006</v>
          </cell>
        </row>
        <row r="67">
          <cell r="B67" t="str">
            <v>East Ayrshire2007</v>
          </cell>
        </row>
        <row r="68">
          <cell r="B68" t="str">
            <v>East Ayrshire2008</v>
          </cell>
        </row>
        <row r="69">
          <cell r="B69" t="str">
            <v>East Ayrshire2009</v>
          </cell>
        </row>
        <row r="70">
          <cell r="B70" t="str">
            <v>East Ayrshire2010</v>
          </cell>
        </row>
        <row r="71">
          <cell r="B71" t="str">
            <v>East Ayrshire2011</v>
          </cell>
        </row>
        <row r="72">
          <cell r="B72" t="str">
            <v>East Ayrshire2012</v>
          </cell>
        </row>
        <row r="73">
          <cell r="B73" t="str">
            <v>East Ayrshire2013</v>
          </cell>
        </row>
        <row r="74">
          <cell r="B74" t="str">
            <v>East Dunbartonshire2005</v>
          </cell>
        </row>
        <row r="75">
          <cell r="B75" t="str">
            <v>East Dunbartonshire2006</v>
          </cell>
        </row>
        <row r="76">
          <cell r="B76" t="str">
            <v>East Dunbartonshire2007</v>
          </cell>
        </row>
        <row r="77">
          <cell r="B77" t="str">
            <v>East Dunbartonshire2008</v>
          </cell>
        </row>
        <row r="78">
          <cell r="B78" t="str">
            <v>East Dunbartonshire2009</v>
          </cell>
        </row>
        <row r="79">
          <cell r="B79" t="str">
            <v>East Dunbartonshire2010</v>
          </cell>
        </row>
        <row r="80">
          <cell r="B80" t="str">
            <v>East Dunbartonshire2011</v>
          </cell>
        </row>
        <row r="81">
          <cell r="B81" t="str">
            <v>East Dunbartonshire2012</v>
          </cell>
        </row>
        <row r="82">
          <cell r="B82" t="str">
            <v>East Dunbartonshire2013</v>
          </cell>
        </row>
        <row r="83">
          <cell r="B83" t="str">
            <v>East Lothian2005</v>
          </cell>
        </row>
        <row r="84">
          <cell r="B84" t="str">
            <v>East Lothian2006</v>
          </cell>
        </row>
        <row r="85">
          <cell r="B85" t="str">
            <v>East Lothian2007</v>
          </cell>
        </row>
        <row r="86">
          <cell r="B86" t="str">
            <v>East Lothian2008</v>
          </cell>
        </row>
        <row r="87">
          <cell r="B87" t="str">
            <v>East Lothian2009</v>
          </cell>
        </row>
        <row r="88">
          <cell r="B88" t="str">
            <v>East Lothian2010</v>
          </cell>
        </row>
        <row r="89">
          <cell r="B89" t="str">
            <v>East Lothian2011</v>
          </cell>
        </row>
        <row r="90">
          <cell r="B90" t="str">
            <v>East Lothian2012</v>
          </cell>
        </row>
        <row r="91">
          <cell r="B91" t="str">
            <v>East Lothian2013</v>
          </cell>
        </row>
        <row r="92">
          <cell r="B92" t="str">
            <v>East Renfrewshire2005</v>
          </cell>
        </row>
        <row r="93">
          <cell r="B93" t="str">
            <v>East Renfrewshire2006</v>
          </cell>
        </row>
        <row r="94">
          <cell r="B94" t="str">
            <v>East Renfrewshire2007</v>
          </cell>
        </row>
        <row r="95">
          <cell r="B95" t="str">
            <v>East Renfrewshire2008</v>
          </cell>
        </row>
        <row r="96">
          <cell r="B96" t="str">
            <v>East Renfrewshire2009</v>
          </cell>
        </row>
        <row r="97">
          <cell r="B97" t="str">
            <v>East Renfrewshire2010</v>
          </cell>
        </row>
        <row r="98">
          <cell r="B98" t="str">
            <v>East Renfrewshire2011</v>
          </cell>
        </row>
        <row r="99">
          <cell r="B99" t="str">
            <v>East Renfrewshire2012</v>
          </cell>
        </row>
        <row r="100">
          <cell r="B100" t="str">
            <v>East Renfrewshire2013</v>
          </cell>
        </row>
        <row r="101">
          <cell r="B101" t="str">
            <v>City of Edinburgh2005</v>
          </cell>
        </row>
        <row r="102">
          <cell r="B102" t="str">
            <v>City of Edinburgh2006</v>
          </cell>
        </row>
        <row r="103">
          <cell r="B103" t="str">
            <v>City of Edinburgh2007</v>
          </cell>
        </row>
        <row r="104">
          <cell r="B104" t="str">
            <v>City of Edinburgh2008</v>
          </cell>
        </row>
        <row r="105">
          <cell r="B105" t="str">
            <v>City of Edinburgh2009</v>
          </cell>
        </row>
        <row r="106">
          <cell r="B106" t="str">
            <v>City of Edinburgh2010</v>
          </cell>
        </row>
        <row r="107">
          <cell r="B107" t="str">
            <v>City of Edinburgh2011</v>
          </cell>
        </row>
        <row r="108">
          <cell r="B108" t="str">
            <v>City of Edinburgh2012</v>
          </cell>
        </row>
        <row r="109">
          <cell r="B109" t="str">
            <v>City of Edinburgh2013</v>
          </cell>
        </row>
        <row r="110">
          <cell r="B110" t="str">
            <v>Eilean Siar2005</v>
          </cell>
        </row>
        <row r="111">
          <cell r="B111" t="str">
            <v>Eilean Siar2006</v>
          </cell>
        </row>
        <row r="112">
          <cell r="B112" t="str">
            <v>Eilean Siar2007</v>
          </cell>
        </row>
        <row r="113">
          <cell r="B113" t="str">
            <v>Eilean Siar2008</v>
          </cell>
        </row>
        <row r="114">
          <cell r="B114" t="str">
            <v>Eilean Siar2009</v>
          </cell>
        </row>
        <row r="115">
          <cell r="B115" t="str">
            <v>Eilean Siar2010</v>
          </cell>
        </row>
        <row r="116">
          <cell r="B116" t="str">
            <v>Eilean Siar2011</v>
          </cell>
        </row>
        <row r="117">
          <cell r="B117" t="str">
            <v>Eilean Siar2012</v>
          </cell>
        </row>
        <row r="118">
          <cell r="B118" t="str">
            <v>Eilean Siar2013</v>
          </cell>
        </row>
        <row r="119">
          <cell r="B119" t="str">
            <v>Falkirk2005</v>
          </cell>
        </row>
        <row r="120">
          <cell r="B120" t="str">
            <v>Falkirk2006</v>
          </cell>
        </row>
        <row r="121">
          <cell r="B121" t="str">
            <v>Falkirk2007</v>
          </cell>
        </row>
        <row r="122">
          <cell r="B122" t="str">
            <v>Falkirk2008</v>
          </cell>
        </row>
        <row r="123">
          <cell r="B123" t="str">
            <v>Falkirk2009</v>
          </cell>
        </row>
        <row r="124">
          <cell r="B124" t="str">
            <v>Falkirk2010</v>
          </cell>
        </row>
        <row r="125">
          <cell r="B125" t="str">
            <v>Falkirk2011</v>
          </cell>
        </row>
        <row r="126">
          <cell r="B126" t="str">
            <v>Falkirk2012</v>
          </cell>
        </row>
        <row r="127">
          <cell r="B127" t="str">
            <v>Falkirk2013</v>
          </cell>
        </row>
        <row r="128">
          <cell r="B128" t="str">
            <v>Fife2005</v>
          </cell>
        </row>
        <row r="129">
          <cell r="B129" t="str">
            <v>Fife2006</v>
          </cell>
        </row>
        <row r="130">
          <cell r="B130" t="str">
            <v>Fife2007</v>
          </cell>
        </row>
        <row r="131">
          <cell r="B131" t="str">
            <v>Fife2008</v>
          </cell>
        </row>
        <row r="132">
          <cell r="B132" t="str">
            <v>Fife2009</v>
          </cell>
        </row>
        <row r="133">
          <cell r="B133" t="str">
            <v>Fife2010</v>
          </cell>
        </row>
        <row r="134">
          <cell r="B134" t="str">
            <v>Fife2011</v>
          </cell>
        </row>
        <row r="135">
          <cell r="B135" t="str">
            <v>Fife2012</v>
          </cell>
        </row>
        <row r="136">
          <cell r="B136" t="str">
            <v>Fife2013</v>
          </cell>
        </row>
        <row r="137">
          <cell r="B137" t="str">
            <v>Glasgow City2005</v>
          </cell>
        </row>
        <row r="138">
          <cell r="B138" t="str">
            <v>Glasgow City2006</v>
          </cell>
        </row>
        <row r="139">
          <cell r="B139" t="str">
            <v>Glasgow City2007</v>
          </cell>
        </row>
        <row r="140">
          <cell r="B140" t="str">
            <v>Glasgow City2008</v>
          </cell>
        </row>
        <row r="141">
          <cell r="B141" t="str">
            <v>Glasgow City2009</v>
          </cell>
        </row>
        <row r="142">
          <cell r="B142" t="str">
            <v>Glasgow City2010</v>
          </cell>
        </row>
        <row r="143">
          <cell r="B143" t="str">
            <v>Glasgow City2011</v>
          </cell>
        </row>
        <row r="144">
          <cell r="B144" t="str">
            <v>Glasgow City2012</v>
          </cell>
        </row>
        <row r="145">
          <cell r="B145" t="str">
            <v>Glasgow City2013</v>
          </cell>
        </row>
        <row r="146">
          <cell r="B146" t="str">
            <v>Highland2005</v>
          </cell>
        </row>
        <row r="147">
          <cell r="B147" t="str">
            <v>Highland2006</v>
          </cell>
        </row>
        <row r="148">
          <cell r="B148" t="str">
            <v>Highland2007</v>
          </cell>
        </row>
        <row r="149">
          <cell r="B149" t="str">
            <v>Highland2008</v>
          </cell>
        </row>
        <row r="150">
          <cell r="B150" t="str">
            <v>Highland2009</v>
          </cell>
        </row>
        <row r="151">
          <cell r="B151" t="str">
            <v>Highland2010</v>
          </cell>
        </row>
        <row r="152">
          <cell r="B152" t="str">
            <v>Highland2011</v>
          </cell>
        </row>
        <row r="153">
          <cell r="B153" t="str">
            <v>Highland2012</v>
          </cell>
        </row>
        <row r="154">
          <cell r="B154" t="str">
            <v>Highland2013</v>
          </cell>
        </row>
        <row r="155">
          <cell r="B155" t="str">
            <v>Inverclyde2005</v>
          </cell>
        </row>
        <row r="156">
          <cell r="B156" t="str">
            <v>Inverclyde2006</v>
          </cell>
        </row>
        <row r="157">
          <cell r="B157" t="str">
            <v>Inverclyde2007</v>
          </cell>
        </row>
        <row r="158">
          <cell r="B158" t="str">
            <v>Inverclyde2008</v>
          </cell>
        </row>
        <row r="159">
          <cell r="B159" t="str">
            <v>Inverclyde2009</v>
          </cell>
        </row>
        <row r="160">
          <cell r="B160" t="str">
            <v>Inverclyde2010</v>
          </cell>
        </row>
        <row r="161">
          <cell r="B161" t="str">
            <v>Inverclyde2011</v>
          </cell>
        </row>
        <row r="162">
          <cell r="B162" t="str">
            <v>Inverclyde2012</v>
          </cell>
        </row>
        <row r="163">
          <cell r="B163" t="str">
            <v>Inverclyde2013</v>
          </cell>
        </row>
        <row r="164">
          <cell r="B164" t="str">
            <v>Midlothian2005</v>
          </cell>
        </row>
        <row r="165">
          <cell r="B165" t="str">
            <v>Midlothian2006</v>
          </cell>
        </row>
        <row r="166">
          <cell r="B166" t="str">
            <v>Midlothian2007</v>
          </cell>
        </row>
        <row r="167">
          <cell r="B167" t="str">
            <v>Midlothian2008</v>
          </cell>
        </row>
        <row r="168">
          <cell r="B168" t="str">
            <v>Midlothian2009</v>
          </cell>
        </row>
        <row r="169">
          <cell r="B169" t="str">
            <v>Midlothian2010</v>
          </cell>
        </row>
        <row r="170">
          <cell r="B170" t="str">
            <v>Midlothian2011</v>
          </cell>
        </row>
        <row r="171">
          <cell r="B171" t="str">
            <v>Midlothian2012</v>
          </cell>
        </row>
        <row r="172">
          <cell r="B172" t="str">
            <v>Midlothian2013</v>
          </cell>
        </row>
        <row r="173">
          <cell r="B173" t="str">
            <v>Moray2005</v>
          </cell>
        </row>
        <row r="174">
          <cell r="B174" t="str">
            <v>Moray2006</v>
          </cell>
        </row>
        <row r="175">
          <cell r="B175" t="str">
            <v>Moray2007</v>
          </cell>
        </row>
        <row r="176">
          <cell r="B176" t="str">
            <v>Moray2008</v>
          </cell>
        </row>
        <row r="177">
          <cell r="B177" t="str">
            <v>Moray2009</v>
          </cell>
        </row>
        <row r="178">
          <cell r="B178" t="str">
            <v>Moray2010</v>
          </cell>
        </row>
        <row r="179">
          <cell r="B179" t="str">
            <v>Moray2011</v>
          </cell>
        </row>
        <row r="180">
          <cell r="B180" t="str">
            <v>Moray2012</v>
          </cell>
        </row>
        <row r="181">
          <cell r="B181" t="str">
            <v>Moray2013</v>
          </cell>
        </row>
        <row r="182">
          <cell r="B182" t="str">
            <v>North Ayrshire2005</v>
          </cell>
        </row>
        <row r="183">
          <cell r="B183" t="str">
            <v>North Ayrshire2006</v>
          </cell>
        </row>
        <row r="184">
          <cell r="B184" t="str">
            <v>North Ayrshire2007</v>
          </cell>
        </row>
        <row r="185">
          <cell r="B185" t="str">
            <v>North Ayrshire2008</v>
          </cell>
        </row>
        <row r="186">
          <cell r="B186" t="str">
            <v>North Ayrshire2009</v>
          </cell>
        </row>
        <row r="187">
          <cell r="B187" t="str">
            <v>North Ayrshire2010</v>
          </cell>
        </row>
        <row r="188">
          <cell r="B188" t="str">
            <v>North Ayrshire2011</v>
          </cell>
        </row>
        <row r="189">
          <cell r="B189" t="str">
            <v>North Ayrshire2012</v>
          </cell>
        </row>
        <row r="190">
          <cell r="B190" t="str">
            <v>North Ayrshire2013</v>
          </cell>
        </row>
        <row r="191">
          <cell r="B191" t="str">
            <v>North Lanarkshire2005</v>
          </cell>
        </row>
        <row r="192">
          <cell r="B192" t="str">
            <v>North Lanarkshire2006</v>
          </cell>
        </row>
        <row r="193">
          <cell r="B193" t="str">
            <v>North Lanarkshire2007</v>
          </cell>
        </row>
        <row r="194">
          <cell r="B194" t="str">
            <v>North Lanarkshire2008</v>
          </cell>
        </row>
        <row r="195">
          <cell r="B195" t="str">
            <v>North Lanarkshire2009</v>
          </cell>
        </row>
        <row r="196">
          <cell r="B196" t="str">
            <v>North Lanarkshire2010</v>
          </cell>
        </row>
        <row r="197">
          <cell r="B197" t="str">
            <v>North Lanarkshire2011</v>
          </cell>
        </row>
        <row r="198">
          <cell r="B198" t="str">
            <v>North Lanarkshire2012</v>
          </cell>
        </row>
        <row r="199">
          <cell r="B199" t="str">
            <v>North Lanarkshire2013</v>
          </cell>
        </row>
        <row r="200">
          <cell r="B200" t="str">
            <v>Orkney Islands2005</v>
          </cell>
        </row>
        <row r="201">
          <cell r="B201" t="str">
            <v>Orkney Islands2006</v>
          </cell>
        </row>
        <row r="202">
          <cell r="B202" t="str">
            <v>Orkney Islands2007</v>
          </cell>
        </row>
        <row r="203">
          <cell r="B203" t="str">
            <v>Orkney Islands2008</v>
          </cell>
        </row>
        <row r="204">
          <cell r="B204" t="str">
            <v>Orkney Islands2009</v>
          </cell>
        </row>
        <row r="205">
          <cell r="B205" t="str">
            <v>Orkney Islands2010</v>
          </cell>
        </row>
        <row r="206">
          <cell r="B206" t="str">
            <v>Orkney Islands2011</v>
          </cell>
        </row>
        <row r="207">
          <cell r="B207" t="str">
            <v>Orkney Islands2012</v>
          </cell>
        </row>
        <row r="208">
          <cell r="B208" t="str">
            <v>Orkney Islands2013</v>
          </cell>
        </row>
        <row r="209">
          <cell r="B209" t="str">
            <v>Perth and Kinross2005</v>
          </cell>
        </row>
        <row r="210">
          <cell r="B210" t="str">
            <v>Perth and Kinross2006</v>
          </cell>
        </row>
        <row r="211">
          <cell r="B211" t="str">
            <v>Perth and Kinross2007</v>
          </cell>
        </row>
        <row r="212">
          <cell r="B212" t="str">
            <v>Perth and Kinross2008</v>
          </cell>
        </row>
        <row r="213">
          <cell r="B213" t="str">
            <v>Perth and Kinross2009</v>
          </cell>
        </row>
        <row r="214">
          <cell r="B214" t="str">
            <v>Perth and Kinross2010</v>
          </cell>
        </row>
        <row r="215">
          <cell r="B215" t="str">
            <v>Perth and Kinross2011</v>
          </cell>
        </row>
        <row r="216">
          <cell r="B216" t="str">
            <v>Perth and Kinross2012</v>
          </cell>
        </row>
        <row r="217">
          <cell r="B217" t="str">
            <v>Perth and Kinross2013</v>
          </cell>
        </row>
        <row r="218">
          <cell r="B218" t="str">
            <v>Renfrewshire2005</v>
          </cell>
        </row>
        <row r="219">
          <cell r="B219" t="str">
            <v>Renfrewshire2006</v>
          </cell>
        </row>
        <row r="220">
          <cell r="B220" t="str">
            <v>Renfrewshire2007</v>
          </cell>
        </row>
        <row r="221">
          <cell r="B221" t="str">
            <v>Renfrewshire2008</v>
          </cell>
        </row>
        <row r="222">
          <cell r="B222" t="str">
            <v>Renfrewshire2009</v>
          </cell>
        </row>
        <row r="223">
          <cell r="B223" t="str">
            <v>Renfrewshire2010</v>
          </cell>
        </row>
        <row r="224">
          <cell r="B224" t="str">
            <v>Renfrewshire2011</v>
          </cell>
        </row>
        <row r="225">
          <cell r="B225" t="str">
            <v>Renfrewshire2012</v>
          </cell>
        </row>
        <row r="226">
          <cell r="B226" t="str">
            <v>Renfrewshire2013</v>
          </cell>
        </row>
        <row r="227">
          <cell r="B227" t="str">
            <v>Scottish Borders2005</v>
          </cell>
        </row>
        <row r="228">
          <cell r="B228" t="str">
            <v>Scottish Borders2006</v>
          </cell>
        </row>
        <row r="229">
          <cell r="B229" t="str">
            <v>Scottish Borders2007</v>
          </cell>
        </row>
        <row r="230">
          <cell r="B230" t="str">
            <v>Scottish Borders2008</v>
          </cell>
        </row>
        <row r="231">
          <cell r="B231" t="str">
            <v>Scottish Borders2009</v>
          </cell>
        </row>
        <row r="232">
          <cell r="B232" t="str">
            <v>Scottish Borders2010</v>
          </cell>
        </row>
        <row r="233">
          <cell r="B233" t="str">
            <v>Scottish Borders2011</v>
          </cell>
        </row>
        <row r="234">
          <cell r="B234" t="str">
            <v>Scottish Borders2012</v>
          </cell>
        </row>
        <row r="235">
          <cell r="B235" t="str">
            <v>Scottish Borders2013</v>
          </cell>
        </row>
        <row r="236">
          <cell r="B236" t="str">
            <v>Shetland Islands2005</v>
          </cell>
        </row>
        <row r="237">
          <cell r="B237" t="str">
            <v>Shetland Islands2006</v>
          </cell>
        </row>
        <row r="238">
          <cell r="B238" t="str">
            <v>Shetland Islands2007</v>
          </cell>
        </row>
        <row r="239">
          <cell r="B239" t="str">
            <v>Shetland Islands2008</v>
          </cell>
        </row>
        <row r="240">
          <cell r="B240" t="str">
            <v>Shetland Islands2009</v>
          </cell>
        </row>
        <row r="241">
          <cell r="B241" t="str">
            <v>Shetland Islands2010</v>
          </cell>
        </row>
        <row r="242">
          <cell r="B242" t="str">
            <v>Shetland Islands2011</v>
          </cell>
        </row>
        <row r="243">
          <cell r="B243" t="str">
            <v>Shetland Islands2012</v>
          </cell>
        </row>
        <row r="244">
          <cell r="B244" t="str">
            <v>Shetland Islands2013</v>
          </cell>
        </row>
        <row r="245">
          <cell r="B245" t="str">
            <v>South Ayrshire2005</v>
          </cell>
        </row>
        <row r="246">
          <cell r="B246" t="str">
            <v>South Ayrshire2006</v>
          </cell>
        </row>
        <row r="247">
          <cell r="B247" t="str">
            <v>South Ayrshire2007</v>
          </cell>
        </row>
        <row r="248">
          <cell r="B248" t="str">
            <v>South Ayrshire2008</v>
          </cell>
        </row>
        <row r="249">
          <cell r="B249" t="str">
            <v>South Ayrshire2009</v>
          </cell>
        </row>
        <row r="250">
          <cell r="B250" t="str">
            <v>South Ayrshire2010</v>
          </cell>
        </row>
        <row r="251">
          <cell r="B251" t="str">
            <v>South Ayrshire2011</v>
          </cell>
        </row>
        <row r="252">
          <cell r="B252" t="str">
            <v>South Ayrshire2012</v>
          </cell>
        </row>
        <row r="253">
          <cell r="B253" t="str">
            <v>South Ayrshire2013</v>
          </cell>
        </row>
        <row r="254">
          <cell r="B254" t="str">
            <v>South Lanarkshire2005</v>
          </cell>
        </row>
        <row r="255">
          <cell r="B255" t="str">
            <v>South Lanarkshire2006</v>
          </cell>
        </row>
        <row r="256">
          <cell r="B256" t="str">
            <v>South Lanarkshire2007</v>
          </cell>
        </row>
        <row r="257">
          <cell r="B257" t="str">
            <v>South Lanarkshire2008</v>
          </cell>
        </row>
        <row r="258">
          <cell r="B258" t="str">
            <v>South Lanarkshire2009</v>
          </cell>
        </row>
        <row r="259">
          <cell r="B259" t="str">
            <v>South Lanarkshire2010</v>
          </cell>
        </row>
        <row r="260">
          <cell r="B260" t="str">
            <v>South Lanarkshire2011</v>
          </cell>
        </row>
        <row r="261">
          <cell r="B261" t="str">
            <v>South Lanarkshire2012</v>
          </cell>
        </row>
        <row r="262">
          <cell r="B262" t="str">
            <v>South Lanarkshire2013</v>
          </cell>
        </row>
        <row r="263">
          <cell r="B263" t="str">
            <v>Stirling2005</v>
          </cell>
        </row>
        <row r="264">
          <cell r="B264" t="str">
            <v>Stirling2006</v>
          </cell>
        </row>
        <row r="265">
          <cell r="B265" t="str">
            <v>Stirling2007</v>
          </cell>
        </row>
        <row r="266">
          <cell r="B266" t="str">
            <v>Stirling2008</v>
          </cell>
        </row>
        <row r="267">
          <cell r="B267" t="str">
            <v>Stirling2009</v>
          </cell>
        </row>
        <row r="268">
          <cell r="B268" t="str">
            <v>Stirling2010</v>
          </cell>
        </row>
        <row r="269">
          <cell r="B269" t="str">
            <v>Stirling2011</v>
          </cell>
        </row>
        <row r="270">
          <cell r="B270" t="str">
            <v>Stirling2012</v>
          </cell>
        </row>
        <row r="271">
          <cell r="B271" t="str">
            <v>Stirling2013</v>
          </cell>
        </row>
        <row r="272">
          <cell r="B272" t="str">
            <v>West Dunbartonshire2005</v>
          </cell>
        </row>
        <row r="273">
          <cell r="B273" t="str">
            <v>West Dunbartonshire2006</v>
          </cell>
        </row>
        <row r="274">
          <cell r="B274" t="str">
            <v>West Dunbartonshire2007</v>
          </cell>
        </row>
        <row r="275">
          <cell r="B275" t="str">
            <v>West Dunbartonshire2008</v>
          </cell>
        </row>
        <row r="276">
          <cell r="B276" t="str">
            <v>West Dunbartonshire2009</v>
          </cell>
        </row>
        <row r="277">
          <cell r="B277" t="str">
            <v>West Dunbartonshire2010</v>
          </cell>
        </row>
        <row r="278">
          <cell r="B278" t="str">
            <v>West Dunbartonshire2011</v>
          </cell>
        </row>
        <row r="279">
          <cell r="B279" t="str">
            <v>West Dunbartonshire2012</v>
          </cell>
        </row>
        <row r="280">
          <cell r="B280" t="str">
            <v>West Dunbartonshire2013</v>
          </cell>
        </row>
        <row r="281">
          <cell r="B281" t="str">
            <v>West Lothian2005</v>
          </cell>
        </row>
        <row r="282">
          <cell r="B282" t="str">
            <v>West Lothian2006</v>
          </cell>
        </row>
        <row r="283">
          <cell r="B283" t="str">
            <v>West Lothian2007</v>
          </cell>
        </row>
        <row r="284">
          <cell r="B284" t="str">
            <v>West Lothian2008</v>
          </cell>
        </row>
        <row r="285">
          <cell r="B285" t="str">
            <v>West Lothian2009</v>
          </cell>
        </row>
        <row r="286">
          <cell r="B286" t="str">
            <v>West Lothian2010</v>
          </cell>
        </row>
        <row r="287">
          <cell r="B287" t="str">
            <v>West Lothian2011</v>
          </cell>
        </row>
        <row r="288">
          <cell r="B288" t="str">
            <v>West Lothian2012</v>
          </cell>
        </row>
        <row r="289">
          <cell r="B289" t="str">
            <v>West Lothian2013</v>
          </cell>
        </row>
        <row r="290">
          <cell r="B290" t="str">
            <v>Aberdeen City2005</v>
          </cell>
        </row>
        <row r="291">
          <cell r="B291" t="str">
            <v>Aberdeen City2006</v>
          </cell>
        </row>
        <row r="292">
          <cell r="B292" t="str">
            <v>Aberdeen City2007</v>
          </cell>
        </row>
        <row r="293">
          <cell r="B293" t="str">
            <v>Aberdeen City2008</v>
          </cell>
        </row>
        <row r="294">
          <cell r="B294" t="str">
            <v>Aberdeen City2009</v>
          </cell>
        </row>
        <row r="295">
          <cell r="B295" t="str">
            <v>Aberdeen City2010</v>
          </cell>
        </row>
        <row r="296">
          <cell r="B296" t="str">
            <v>Aberdeen City2011</v>
          </cell>
        </row>
        <row r="297">
          <cell r="B297" t="str">
            <v>Aberdeen City2012</v>
          </cell>
        </row>
        <row r="298">
          <cell r="B298" t="str">
            <v>Aberdeen City2013</v>
          </cell>
        </row>
        <row r="299">
          <cell r="B299" t="str">
            <v>Aberdeenshire2005</v>
          </cell>
        </row>
        <row r="300">
          <cell r="B300" t="str">
            <v>Aberdeenshire2006</v>
          </cell>
        </row>
        <row r="301">
          <cell r="B301" t="str">
            <v>Aberdeenshire2007</v>
          </cell>
        </row>
        <row r="302">
          <cell r="B302" t="str">
            <v>Aberdeenshire2008</v>
          </cell>
        </row>
        <row r="303">
          <cell r="B303" t="str">
            <v>Aberdeenshire2009</v>
          </cell>
        </row>
        <row r="304">
          <cell r="B304" t="str">
            <v>Aberdeenshire2010</v>
          </cell>
        </row>
        <row r="305">
          <cell r="B305" t="str">
            <v>Aberdeenshire2011</v>
          </cell>
        </row>
        <row r="306">
          <cell r="B306" t="str">
            <v>Aberdeenshire2012</v>
          </cell>
        </row>
        <row r="307">
          <cell r="B307" t="str">
            <v>Aberdeenshire2013</v>
          </cell>
        </row>
        <row r="308">
          <cell r="B308" t="str">
            <v>Angus2005</v>
          </cell>
        </row>
        <row r="309">
          <cell r="B309" t="str">
            <v>Angus2006</v>
          </cell>
        </row>
        <row r="310">
          <cell r="B310" t="str">
            <v>Angus2007</v>
          </cell>
        </row>
        <row r="311">
          <cell r="B311" t="str">
            <v>Angus2008</v>
          </cell>
        </row>
        <row r="312">
          <cell r="B312" t="str">
            <v>Angus2009</v>
          </cell>
        </row>
        <row r="313">
          <cell r="B313" t="str">
            <v>Angus2010</v>
          </cell>
        </row>
        <row r="314">
          <cell r="B314" t="str">
            <v>Angus2011</v>
          </cell>
        </row>
        <row r="315">
          <cell r="B315" t="str">
            <v>Angus2012</v>
          </cell>
        </row>
        <row r="316">
          <cell r="B316" t="str">
            <v>Angus2013</v>
          </cell>
        </row>
        <row r="317">
          <cell r="B317" t="str">
            <v>Argyll and Bute2005</v>
          </cell>
        </row>
        <row r="318">
          <cell r="B318" t="str">
            <v>Argyll and Bute2006</v>
          </cell>
        </row>
        <row r="319">
          <cell r="B319" t="str">
            <v>Argyll and Bute2007</v>
          </cell>
        </row>
        <row r="320">
          <cell r="B320" t="str">
            <v>Argyll and Bute2008</v>
          </cell>
        </row>
        <row r="321">
          <cell r="B321" t="str">
            <v>Argyll and Bute2009</v>
          </cell>
        </row>
        <row r="322">
          <cell r="B322" t="str">
            <v>Argyll and Bute2010</v>
          </cell>
        </row>
        <row r="323">
          <cell r="B323" t="str">
            <v>Argyll and Bute2011</v>
          </cell>
        </row>
        <row r="324">
          <cell r="B324" t="str">
            <v>Argyll and Bute2012</v>
          </cell>
        </row>
        <row r="325">
          <cell r="B325" t="str">
            <v>Argyll and Bute2013</v>
          </cell>
        </row>
        <row r="326">
          <cell r="B326" t="str">
            <v>Clackmannanshire2005</v>
          </cell>
        </row>
        <row r="327">
          <cell r="B327" t="str">
            <v>Clackmannanshire2006</v>
          </cell>
        </row>
        <row r="328">
          <cell r="B328" t="str">
            <v>Clackmannanshire2007</v>
          </cell>
        </row>
        <row r="329">
          <cell r="B329" t="str">
            <v>Clackmannanshire2008</v>
          </cell>
        </row>
        <row r="330">
          <cell r="B330" t="str">
            <v>Clackmannanshire2009</v>
          </cell>
        </row>
        <row r="331">
          <cell r="B331" t="str">
            <v>Clackmannanshire2010</v>
          </cell>
        </row>
        <row r="332">
          <cell r="B332" t="str">
            <v>Clackmannanshire2011</v>
          </cell>
        </row>
        <row r="333">
          <cell r="B333" t="str">
            <v>Clackmannanshire2012</v>
          </cell>
        </row>
        <row r="334">
          <cell r="B334" t="str">
            <v>Clackmannanshire2013</v>
          </cell>
        </row>
        <row r="335">
          <cell r="B335" t="str">
            <v>Dumfries and Galloway2005</v>
          </cell>
        </row>
        <row r="336">
          <cell r="B336" t="str">
            <v>Dumfries and Galloway2006</v>
          </cell>
        </row>
        <row r="337">
          <cell r="B337" t="str">
            <v>Dumfries and Galloway2007</v>
          </cell>
        </row>
        <row r="338">
          <cell r="B338" t="str">
            <v>Dumfries and Galloway2008</v>
          </cell>
        </row>
        <row r="339">
          <cell r="B339" t="str">
            <v>Dumfries and Galloway2009</v>
          </cell>
        </row>
        <row r="340">
          <cell r="B340" t="str">
            <v>Dumfries and Galloway2010</v>
          </cell>
        </row>
        <row r="341">
          <cell r="B341" t="str">
            <v>Dumfries and Galloway2011</v>
          </cell>
        </row>
        <row r="342">
          <cell r="B342" t="str">
            <v>Dumfries and Galloway2012</v>
          </cell>
        </row>
        <row r="343">
          <cell r="B343" t="str">
            <v>Dumfries and Galloway2013</v>
          </cell>
        </row>
        <row r="344">
          <cell r="B344" t="str">
            <v>Dundee City2005</v>
          </cell>
        </row>
        <row r="345">
          <cell r="B345" t="str">
            <v>Dundee City2006</v>
          </cell>
        </row>
        <row r="346">
          <cell r="B346" t="str">
            <v>Dundee City2007</v>
          </cell>
        </row>
        <row r="347">
          <cell r="B347" t="str">
            <v>Dundee City2008</v>
          </cell>
        </row>
        <row r="348">
          <cell r="B348" t="str">
            <v>Dundee City2009</v>
          </cell>
        </row>
        <row r="349">
          <cell r="B349" t="str">
            <v>Dundee City2010</v>
          </cell>
        </row>
        <row r="350">
          <cell r="B350" t="str">
            <v>Dundee City2011</v>
          </cell>
        </row>
        <row r="351">
          <cell r="B351" t="str">
            <v>Dundee City2012</v>
          </cell>
        </row>
        <row r="352">
          <cell r="B352" t="str">
            <v>Dundee City2013</v>
          </cell>
        </row>
        <row r="353">
          <cell r="B353" t="str">
            <v>East Ayrshire2005</v>
          </cell>
        </row>
        <row r="354">
          <cell r="B354" t="str">
            <v>East Ayrshire2006</v>
          </cell>
        </row>
        <row r="355">
          <cell r="B355" t="str">
            <v>East Ayrshire2007</v>
          </cell>
        </row>
        <row r="356">
          <cell r="B356" t="str">
            <v>East Ayrshire2008</v>
          </cell>
        </row>
        <row r="357">
          <cell r="B357" t="str">
            <v>East Ayrshire2009</v>
          </cell>
        </row>
        <row r="358">
          <cell r="B358" t="str">
            <v>East Ayrshire2010</v>
          </cell>
        </row>
        <row r="359">
          <cell r="B359" t="str">
            <v>East Ayrshire2011</v>
          </cell>
        </row>
        <row r="360">
          <cell r="B360" t="str">
            <v>East Ayrshire2012</v>
          </cell>
        </row>
        <row r="361">
          <cell r="B361" t="str">
            <v>East Ayrshire2013</v>
          </cell>
        </row>
        <row r="362">
          <cell r="B362" t="str">
            <v>East Dunbartonshire2005</v>
          </cell>
        </row>
        <row r="363">
          <cell r="B363" t="str">
            <v>East Dunbartonshire2006</v>
          </cell>
        </row>
        <row r="364">
          <cell r="B364" t="str">
            <v>East Dunbartonshire2007</v>
          </cell>
        </row>
        <row r="365">
          <cell r="B365" t="str">
            <v>East Dunbartonshire2008</v>
          </cell>
        </row>
        <row r="366">
          <cell r="B366" t="str">
            <v>East Dunbartonshire2009</v>
          </cell>
        </row>
        <row r="367">
          <cell r="B367" t="str">
            <v>East Dunbartonshire2010</v>
          </cell>
        </row>
        <row r="368">
          <cell r="B368" t="str">
            <v>East Dunbartonshire2011</v>
          </cell>
        </row>
        <row r="369">
          <cell r="B369" t="str">
            <v>East Dunbartonshire2012</v>
          </cell>
        </row>
        <row r="370">
          <cell r="B370" t="str">
            <v>East Dunbartonshire2013</v>
          </cell>
        </row>
        <row r="371">
          <cell r="B371" t="str">
            <v>East Lothian2005</v>
          </cell>
        </row>
        <row r="372">
          <cell r="B372" t="str">
            <v>East Lothian2006</v>
          </cell>
        </row>
        <row r="373">
          <cell r="B373" t="str">
            <v>East Lothian2007</v>
          </cell>
        </row>
        <row r="374">
          <cell r="B374" t="str">
            <v>East Lothian2008</v>
          </cell>
        </row>
        <row r="375">
          <cell r="B375" t="str">
            <v>East Lothian2009</v>
          </cell>
        </row>
        <row r="376">
          <cell r="B376" t="str">
            <v>East Lothian2010</v>
          </cell>
        </row>
        <row r="377">
          <cell r="B377" t="str">
            <v>East Lothian2011</v>
          </cell>
        </row>
        <row r="378">
          <cell r="B378" t="str">
            <v>East Lothian2012</v>
          </cell>
        </row>
        <row r="379">
          <cell r="B379" t="str">
            <v>East Lothian2013</v>
          </cell>
        </row>
        <row r="380">
          <cell r="B380" t="str">
            <v>East Renfrewshire2005</v>
          </cell>
        </row>
        <row r="381">
          <cell r="B381" t="str">
            <v>East Renfrewshire2006</v>
          </cell>
        </row>
        <row r="382">
          <cell r="B382" t="str">
            <v>East Renfrewshire2007</v>
          </cell>
        </row>
        <row r="383">
          <cell r="B383" t="str">
            <v>East Renfrewshire2008</v>
          </cell>
        </row>
        <row r="384">
          <cell r="B384" t="str">
            <v>East Renfrewshire2009</v>
          </cell>
        </row>
        <row r="385">
          <cell r="B385" t="str">
            <v>East Renfrewshire2010</v>
          </cell>
        </row>
        <row r="386">
          <cell r="B386" t="str">
            <v>East Renfrewshire2011</v>
          </cell>
        </row>
        <row r="387">
          <cell r="B387" t="str">
            <v>East Renfrewshire2012</v>
          </cell>
        </row>
        <row r="388">
          <cell r="B388" t="str">
            <v>East Renfrewshire2013</v>
          </cell>
        </row>
        <row r="389">
          <cell r="B389" t="str">
            <v>City of Edinburgh2005</v>
          </cell>
        </row>
        <row r="390">
          <cell r="B390" t="str">
            <v>City of Edinburgh2006</v>
          </cell>
        </row>
        <row r="391">
          <cell r="B391" t="str">
            <v>City of Edinburgh2007</v>
          </cell>
        </row>
        <row r="392">
          <cell r="B392" t="str">
            <v>City of Edinburgh2008</v>
          </cell>
        </row>
        <row r="393">
          <cell r="B393" t="str">
            <v>City of Edinburgh2009</v>
          </cell>
        </row>
        <row r="394">
          <cell r="B394" t="str">
            <v>City of Edinburgh2010</v>
          </cell>
        </row>
        <row r="395">
          <cell r="B395" t="str">
            <v>City of Edinburgh2011</v>
          </cell>
        </row>
        <row r="396">
          <cell r="B396" t="str">
            <v>City of Edinburgh2012</v>
          </cell>
        </row>
        <row r="397">
          <cell r="B397" t="str">
            <v>City of Edinburgh2013</v>
          </cell>
        </row>
        <row r="398">
          <cell r="B398" t="str">
            <v>Eilean Siar2005</v>
          </cell>
        </row>
        <row r="399">
          <cell r="B399" t="str">
            <v>Eilean Siar2006</v>
          </cell>
        </row>
        <row r="400">
          <cell r="B400" t="str">
            <v>Eilean Siar2007</v>
          </cell>
        </row>
        <row r="401">
          <cell r="B401" t="str">
            <v>Eilean Siar2008</v>
          </cell>
        </row>
        <row r="402">
          <cell r="B402" t="str">
            <v>Eilean Siar2009</v>
          </cell>
        </row>
        <row r="403">
          <cell r="B403" t="str">
            <v>Eilean Siar2010</v>
          </cell>
        </row>
        <row r="404">
          <cell r="B404" t="str">
            <v>Eilean Siar2011</v>
          </cell>
        </row>
        <row r="405">
          <cell r="B405" t="str">
            <v>Eilean Siar2012</v>
          </cell>
        </row>
        <row r="406">
          <cell r="B406" t="str">
            <v>Eilean Siar2013</v>
          </cell>
        </row>
        <row r="407">
          <cell r="B407" t="str">
            <v>Falkirk2005</v>
          </cell>
        </row>
        <row r="408">
          <cell r="B408" t="str">
            <v>Falkirk2006</v>
          </cell>
        </row>
        <row r="409">
          <cell r="B409" t="str">
            <v>Falkirk2007</v>
          </cell>
        </row>
        <row r="410">
          <cell r="B410" t="str">
            <v>Falkirk2008</v>
          </cell>
        </row>
        <row r="411">
          <cell r="B411" t="str">
            <v>Falkirk2009</v>
          </cell>
        </row>
        <row r="412">
          <cell r="B412" t="str">
            <v>Falkirk2010</v>
          </cell>
        </row>
        <row r="413">
          <cell r="B413" t="str">
            <v>Falkirk2011</v>
          </cell>
        </row>
        <row r="414">
          <cell r="B414" t="str">
            <v>Falkirk2012</v>
          </cell>
        </row>
        <row r="415">
          <cell r="B415" t="str">
            <v>Falkirk2013</v>
          </cell>
        </row>
        <row r="416">
          <cell r="B416" t="str">
            <v>Fife2005</v>
          </cell>
        </row>
        <row r="417">
          <cell r="B417" t="str">
            <v>Fife2006</v>
          </cell>
        </row>
        <row r="418">
          <cell r="B418" t="str">
            <v>Fife2007</v>
          </cell>
        </row>
        <row r="419">
          <cell r="B419" t="str">
            <v>Fife2008</v>
          </cell>
        </row>
        <row r="420">
          <cell r="B420" t="str">
            <v>Fife2009</v>
          </cell>
        </row>
        <row r="421">
          <cell r="B421" t="str">
            <v>Fife2010</v>
          </cell>
        </row>
        <row r="422">
          <cell r="B422" t="str">
            <v>Fife2011</v>
          </cell>
        </row>
        <row r="423">
          <cell r="B423" t="str">
            <v>Fife2012</v>
          </cell>
        </row>
        <row r="424">
          <cell r="B424" t="str">
            <v>Fife2013</v>
          </cell>
        </row>
        <row r="425">
          <cell r="B425" t="str">
            <v>Glasgow City2005</v>
          </cell>
        </row>
        <row r="426">
          <cell r="B426" t="str">
            <v>Glasgow City2006</v>
          </cell>
        </row>
        <row r="427">
          <cell r="B427" t="str">
            <v>Glasgow City2007</v>
          </cell>
        </row>
        <row r="428">
          <cell r="B428" t="str">
            <v>Glasgow City2008</v>
          </cell>
        </row>
        <row r="429">
          <cell r="B429" t="str">
            <v>Glasgow City2009</v>
          </cell>
        </row>
        <row r="430">
          <cell r="B430" t="str">
            <v>Glasgow City2010</v>
          </cell>
        </row>
        <row r="431">
          <cell r="B431" t="str">
            <v>Glasgow City2011</v>
          </cell>
        </row>
        <row r="432">
          <cell r="B432" t="str">
            <v>Glasgow City2012</v>
          </cell>
        </row>
        <row r="433">
          <cell r="B433" t="str">
            <v>Glasgow City2013</v>
          </cell>
        </row>
        <row r="434">
          <cell r="B434" t="str">
            <v>Highland2005</v>
          </cell>
        </row>
        <row r="435">
          <cell r="B435" t="str">
            <v>Highland2006</v>
          </cell>
        </row>
        <row r="436">
          <cell r="B436" t="str">
            <v>Highland2007</v>
          </cell>
        </row>
        <row r="437">
          <cell r="B437" t="str">
            <v>Highland2008</v>
          </cell>
        </row>
        <row r="438">
          <cell r="B438" t="str">
            <v>Highland2009</v>
          </cell>
        </row>
        <row r="439">
          <cell r="B439" t="str">
            <v>Highland2010</v>
          </cell>
        </row>
        <row r="440">
          <cell r="B440" t="str">
            <v>Highland2011</v>
          </cell>
        </row>
        <row r="441">
          <cell r="B441" t="str">
            <v>Highland2012</v>
          </cell>
        </row>
        <row r="442">
          <cell r="B442" t="str">
            <v>Highland2013</v>
          </cell>
        </row>
        <row r="443">
          <cell r="B443" t="str">
            <v>Inverclyde2005</v>
          </cell>
        </row>
        <row r="444">
          <cell r="B444" t="str">
            <v>Inverclyde2006</v>
          </cell>
        </row>
        <row r="445">
          <cell r="B445" t="str">
            <v>Inverclyde2007</v>
          </cell>
        </row>
        <row r="446">
          <cell r="B446" t="str">
            <v>Inverclyde2008</v>
          </cell>
        </row>
        <row r="447">
          <cell r="B447" t="str">
            <v>Inverclyde2009</v>
          </cell>
        </row>
        <row r="448">
          <cell r="B448" t="str">
            <v>Inverclyde2010</v>
          </cell>
        </row>
        <row r="449">
          <cell r="B449" t="str">
            <v>Inverclyde2011</v>
          </cell>
        </row>
        <row r="450">
          <cell r="B450" t="str">
            <v>Inverclyde2012</v>
          </cell>
        </row>
        <row r="451">
          <cell r="B451" t="str">
            <v>Inverclyde2013</v>
          </cell>
        </row>
        <row r="452">
          <cell r="B452" t="str">
            <v>Midlothian2005</v>
          </cell>
        </row>
        <row r="453">
          <cell r="B453" t="str">
            <v>Midlothian2006</v>
          </cell>
        </row>
        <row r="454">
          <cell r="B454" t="str">
            <v>Midlothian2007</v>
          </cell>
        </row>
        <row r="455">
          <cell r="B455" t="str">
            <v>Midlothian2008</v>
          </cell>
        </row>
        <row r="456">
          <cell r="B456" t="str">
            <v>Midlothian2009</v>
          </cell>
        </row>
        <row r="457">
          <cell r="B457" t="str">
            <v>Midlothian2010</v>
          </cell>
        </row>
        <row r="458">
          <cell r="B458" t="str">
            <v>Midlothian2011</v>
          </cell>
        </row>
        <row r="459">
          <cell r="B459" t="str">
            <v>Midlothian2012</v>
          </cell>
        </row>
        <row r="460">
          <cell r="B460" t="str">
            <v>Midlothian2013</v>
          </cell>
        </row>
        <row r="461">
          <cell r="B461" t="str">
            <v>Moray2005</v>
          </cell>
        </row>
        <row r="462">
          <cell r="B462" t="str">
            <v>Moray2006</v>
          </cell>
        </row>
        <row r="463">
          <cell r="B463" t="str">
            <v>Moray2007</v>
          </cell>
        </row>
        <row r="464">
          <cell r="B464" t="str">
            <v>Moray2008</v>
          </cell>
        </row>
        <row r="465">
          <cell r="B465" t="str">
            <v>Moray2009</v>
          </cell>
        </row>
        <row r="466">
          <cell r="B466" t="str">
            <v>Moray2010</v>
          </cell>
        </row>
        <row r="467">
          <cell r="B467" t="str">
            <v>Moray2011</v>
          </cell>
        </row>
        <row r="468">
          <cell r="B468" t="str">
            <v>Moray2012</v>
          </cell>
        </row>
        <row r="469">
          <cell r="B469" t="str">
            <v>Moray2013</v>
          </cell>
        </row>
        <row r="470">
          <cell r="B470" t="str">
            <v>North Ayrshire2005</v>
          </cell>
        </row>
        <row r="471">
          <cell r="B471" t="str">
            <v>North Ayrshire2006</v>
          </cell>
        </row>
        <row r="472">
          <cell r="B472" t="str">
            <v>North Ayrshire2007</v>
          </cell>
        </row>
        <row r="473">
          <cell r="B473" t="str">
            <v>North Ayrshire2008</v>
          </cell>
        </row>
        <row r="474">
          <cell r="B474" t="str">
            <v>North Ayrshire2009</v>
          </cell>
        </row>
        <row r="475">
          <cell r="B475" t="str">
            <v>North Ayrshire2010</v>
          </cell>
        </row>
        <row r="476">
          <cell r="B476" t="str">
            <v>North Ayrshire2011</v>
          </cell>
        </row>
        <row r="477">
          <cell r="B477" t="str">
            <v>North Ayrshire2012</v>
          </cell>
        </row>
        <row r="478">
          <cell r="B478" t="str">
            <v>North Ayrshire2013</v>
          </cell>
        </row>
        <row r="479">
          <cell r="B479" t="str">
            <v>North Lanarkshire2005</v>
          </cell>
        </row>
        <row r="480">
          <cell r="B480" t="str">
            <v>North Lanarkshire2006</v>
          </cell>
        </row>
        <row r="481">
          <cell r="B481" t="str">
            <v>North Lanarkshire2007</v>
          </cell>
        </row>
        <row r="482">
          <cell r="B482" t="str">
            <v>North Lanarkshire2008</v>
          </cell>
        </row>
        <row r="483">
          <cell r="B483" t="str">
            <v>North Lanarkshire2009</v>
          </cell>
        </row>
        <row r="484">
          <cell r="B484" t="str">
            <v>North Lanarkshire2010</v>
          </cell>
        </row>
        <row r="485">
          <cell r="B485" t="str">
            <v>North Lanarkshire2011</v>
          </cell>
        </row>
        <row r="486">
          <cell r="B486" t="str">
            <v>North Lanarkshire2012</v>
          </cell>
        </row>
        <row r="487">
          <cell r="B487" t="str">
            <v>North Lanarkshire2013</v>
          </cell>
        </row>
        <row r="488">
          <cell r="B488" t="str">
            <v>Orkney Islands2005</v>
          </cell>
        </row>
        <row r="489">
          <cell r="B489" t="str">
            <v>Orkney Islands2006</v>
          </cell>
        </row>
        <row r="490">
          <cell r="B490" t="str">
            <v>Orkney Islands2007</v>
          </cell>
        </row>
        <row r="491">
          <cell r="B491" t="str">
            <v>Orkney Islands2008</v>
          </cell>
        </row>
        <row r="492">
          <cell r="B492" t="str">
            <v>Orkney Islands2009</v>
          </cell>
        </row>
        <row r="493">
          <cell r="B493" t="str">
            <v>Orkney Islands2010</v>
          </cell>
        </row>
        <row r="494">
          <cell r="B494" t="str">
            <v>Orkney Islands2011</v>
          </cell>
        </row>
        <row r="495">
          <cell r="B495" t="str">
            <v>Orkney Islands2012</v>
          </cell>
        </row>
        <row r="496">
          <cell r="B496" t="str">
            <v>Orkney Islands2013</v>
          </cell>
        </row>
        <row r="497">
          <cell r="B497" t="str">
            <v>Perth and Kinross2005</v>
          </cell>
        </row>
        <row r="498">
          <cell r="B498" t="str">
            <v>Perth and Kinross2006</v>
          </cell>
        </row>
        <row r="499">
          <cell r="B499" t="str">
            <v>Perth and Kinross2007</v>
          </cell>
        </row>
        <row r="500">
          <cell r="B500" t="str">
            <v>Perth and Kinross2008</v>
          </cell>
        </row>
        <row r="501">
          <cell r="B501" t="str">
            <v>Perth and Kinross2009</v>
          </cell>
        </row>
        <row r="502">
          <cell r="B502" t="str">
            <v>Perth and Kinross2010</v>
          </cell>
        </row>
        <row r="503">
          <cell r="B503" t="str">
            <v>Perth and Kinross2011</v>
          </cell>
        </row>
        <row r="504">
          <cell r="B504" t="str">
            <v>Perth and Kinross2012</v>
          </cell>
        </row>
        <row r="505">
          <cell r="B505" t="str">
            <v>Perth and Kinross2013</v>
          </cell>
        </row>
        <row r="506">
          <cell r="B506" t="str">
            <v>Renfrewshire2005</v>
          </cell>
        </row>
        <row r="507">
          <cell r="B507" t="str">
            <v>Renfrewshire2006</v>
          </cell>
        </row>
        <row r="508">
          <cell r="B508" t="str">
            <v>Renfrewshire2007</v>
          </cell>
        </row>
        <row r="509">
          <cell r="B509" t="str">
            <v>Renfrewshire2008</v>
          </cell>
        </row>
        <row r="510">
          <cell r="B510" t="str">
            <v>Renfrewshire2009</v>
          </cell>
        </row>
        <row r="511">
          <cell r="B511" t="str">
            <v>Renfrewshire2010</v>
          </cell>
        </row>
        <row r="512">
          <cell r="B512" t="str">
            <v>Renfrewshire2011</v>
          </cell>
        </row>
        <row r="513">
          <cell r="B513" t="str">
            <v>Renfrewshire2012</v>
          </cell>
        </row>
        <row r="514">
          <cell r="B514" t="str">
            <v>Renfrewshire2013</v>
          </cell>
        </row>
        <row r="515">
          <cell r="B515" t="str">
            <v>Scottish Borders2005</v>
          </cell>
        </row>
        <row r="516">
          <cell r="B516" t="str">
            <v>Scottish Borders2006</v>
          </cell>
        </row>
        <row r="517">
          <cell r="B517" t="str">
            <v>Scottish Borders2007</v>
          </cell>
        </row>
        <row r="518">
          <cell r="B518" t="str">
            <v>Scottish Borders2008</v>
          </cell>
        </row>
        <row r="519">
          <cell r="B519" t="str">
            <v>Scottish Borders2009</v>
          </cell>
        </row>
        <row r="520">
          <cell r="B520" t="str">
            <v>Scottish Borders2010</v>
          </cell>
        </row>
        <row r="521">
          <cell r="B521" t="str">
            <v>Scottish Borders2011</v>
          </cell>
        </row>
        <row r="522">
          <cell r="B522" t="str">
            <v>Scottish Borders2012</v>
          </cell>
        </row>
        <row r="523">
          <cell r="B523" t="str">
            <v>Scottish Borders2013</v>
          </cell>
        </row>
        <row r="524">
          <cell r="B524" t="str">
            <v>Shetland Islands2005</v>
          </cell>
        </row>
        <row r="525">
          <cell r="B525" t="str">
            <v>Shetland Islands2006</v>
          </cell>
        </row>
        <row r="526">
          <cell r="B526" t="str">
            <v>Shetland Islands2007</v>
          </cell>
        </row>
        <row r="527">
          <cell r="B527" t="str">
            <v>Shetland Islands2008</v>
          </cell>
        </row>
        <row r="528">
          <cell r="B528" t="str">
            <v>Shetland Islands2009</v>
          </cell>
        </row>
        <row r="529">
          <cell r="B529" t="str">
            <v>Shetland Islands2010</v>
          </cell>
        </row>
        <row r="530">
          <cell r="B530" t="str">
            <v>Shetland Islands2011</v>
          </cell>
        </row>
        <row r="531">
          <cell r="B531" t="str">
            <v>Shetland Islands2012</v>
          </cell>
        </row>
        <row r="532">
          <cell r="B532" t="str">
            <v>Shetland Islands2013</v>
          </cell>
        </row>
        <row r="533">
          <cell r="B533" t="str">
            <v>South Ayrshire2005</v>
          </cell>
        </row>
        <row r="534">
          <cell r="B534" t="str">
            <v>South Ayrshire2006</v>
          </cell>
        </row>
        <row r="535">
          <cell r="B535" t="str">
            <v>South Ayrshire2007</v>
          </cell>
        </row>
        <row r="536">
          <cell r="B536" t="str">
            <v>South Ayrshire2008</v>
          </cell>
        </row>
        <row r="537">
          <cell r="B537" t="str">
            <v>South Ayrshire2009</v>
          </cell>
        </row>
        <row r="538">
          <cell r="B538" t="str">
            <v>South Ayrshire2010</v>
          </cell>
        </row>
        <row r="539">
          <cell r="B539" t="str">
            <v>South Ayrshire2011</v>
          </cell>
        </row>
        <row r="540">
          <cell r="B540" t="str">
            <v>South Ayrshire2012</v>
          </cell>
        </row>
        <row r="541">
          <cell r="B541" t="str">
            <v>South Ayrshire2013</v>
          </cell>
        </row>
        <row r="542">
          <cell r="B542" t="str">
            <v>South Lanarkshire2005</v>
          </cell>
        </row>
        <row r="543">
          <cell r="B543" t="str">
            <v>South Lanarkshire2006</v>
          </cell>
        </row>
        <row r="544">
          <cell r="B544" t="str">
            <v>South Lanarkshire2007</v>
          </cell>
        </row>
        <row r="545">
          <cell r="B545" t="str">
            <v>South Lanarkshire2008</v>
          </cell>
        </row>
        <row r="546">
          <cell r="B546" t="str">
            <v>South Lanarkshire2009</v>
          </cell>
        </row>
        <row r="547">
          <cell r="B547" t="str">
            <v>South Lanarkshire2010</v>
          </cell>
        </row>
        <row r="548">
          <cell r="B548" t="str">
            <v>South Lanarkshire2011</v>
          </cell>
        </row>
        <row r="549">
          <cell r="B549" t="str">
            <v>South Lanarkshire2012</v>
          </cell>
        </row>
        <row r="550">
          <cell r="B550" t="str">
            <v>South Lanarkshire2013</v>
          </cell>
        </row>
        <row r="551">
          <cell r="B551" t="str">
            <v>Stirling2005</v>
          </cell>
        </row>
        <row r="552">
          <cell r="B552" t="str">
            <v>Stirling2006</v>
          </cell>
        </row>
        <row r="553">
          <cell r="B553" t="str">
            <v>Stirling2007</v>
          </cell>
        </row>
        <row r="554">
          <cell r="B554" t="str">
            <v>Stirling2008</v>
          </cell>
        </row>
        <row r="555">
          <cell r="B555" t="str">
            <v>Stirling2009</v>
          </cell>
        </row>
        <row r="556">
          <cell r="B556" t="str">
            <v>Stirling2010</v>
          </cell>
        </row>
        <row r="557">
          <cell r="B557" t="str">
            <v>Stirling2011</v>
          </cell>
        </row>
        <row r="558">
          <cell r="B558" t="str">
            <v>Stirling2012</v>
          </cell>
        </row>
        <row r="559">
          <cell r="B559" t="str">
            <v>Stirling2013</v>
          </cell>
        </row>
        <row r="560">
          <cell r="B560" t="str">
            <v>West Dunbartonshire2005</v>
          </cell>
        </row>
        <row r="561">
          <cell r="B561" t="str">
            <v>West Dunbartonshire2006</v>
          </cell>
        </row>
        <row r="562">
          <cell r="B562" t="str">
            <v>West Dunbartonshire2007</v>
          </cell>
        </row>
        <row r="563">
          <cell r="B563" t="str">
            <v>West Dunbartonshire2008</v>
          </cell>
        </row>
        <row r="564">
          <cell r="B564" t="str">
            <v>West Dunbartonshire2009</v>
          </cell>
        </row>
        <row r="565">
          <cell r="B565" t="str">
            <v>West Dunbartonshire2010</v>
          </cell>
        </row>
        <row r="566">
          <cell r="B566" t="str">
            <v>West Dunbartonshire2011</v>
          </cell>
        </row>
        <row r="567">
          <cell r="B567" t="str">
            <v>West Dunbartonshire2012</v>
          </cell>
        </row>
        <row r="568">
          <cell r="B568" t="str">
            <v>West Dunbartonshire2013</v>
          </cell>
        </row>
        <row r="569">
          <cell r="B569" t="str">
            <v>West Lothian2005</v>
          </cell>
        </row>
        <row r="570">
          <cell r="B570" t="str">
            <v>West Lothian2006</v>
          </cell>
        </row>
        <row r="571">
          <cell r="B571" t="str">
            <v>West Lothian2007</v>
          </cell>
        </row>
        <row r="572">
          <cell r="B572" t="str">
            <v>West Lothian2008</v>
          </cell>
        </row>
        <row r="573">
          <cell r="B573" t="str">
            <v>West Lothian2009</v>
          </cell>
        </row>
        <row r="574">
          <cell r="B574" t="str">
            <v>West Lothian2010</v>
          </cell>
        </row>
        <row r="575">
          <cell r="B575" t="str">
            <v>West Lothian2011</v>
          </cell>
        </row>
        <row r="576">
          <cell r="B576" t="str">
            <v>West Lothian2012</v>
          </cell>
        </row>
        <row r="577">
          <cell r="B577" t="str">
            <v>West Lothian2013</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1"/>
  <sheetViews>
    <sheetView tabSelected="1" zoomScale="80" zoomScaleNormal="80" workbookViewId="0">
      <selection activeCell="B5" sqref="B5"/>
    </sheetView>
  </sheetViews>
  <sheetFormatPr defaultRowHeight="15" x14ac:dyDescent="0.25"/>
  <cols>
    <col min="1" max="1" width="8" style="123" customWidth="1"/>
    <col min="2" max="2" width="41.5703125" style="123" customWidth="1"/>
    <col min="3" max="3" width="25.5703125" style="123" customWidth="1"/>
    <col min="4" max="4" width="27.7109375" style="123" customWidth="1"/>
    <col min="5" max="5" width="22.28515625" style="123" customWidth="1"/>
    <col min="6" max="6" width="41.5703125" style="123" customWidth="1"/>
    <col min="7" max="7" width="15.42578125" style="123" customWidth="1"/>
    <col min="8" max="8" width="14.42578125" style="123" customWidth="1"/>
    <col min="9" max="9" width="16.140625" style="123" customWidth="1"/>
    <col min="10" max="10" width="16.7109375" style="123" customWidth="1"/>
    <col min="11" max="11" width="18.85546875" style="123" customWidth="1"/>
    <col min="12" max="12" width="20.85546875" style="123" customWidth="1"/>
    <col min="13" max="13" width="21.140625" style="123" customWidth="1"/>
    <col min="14" max="14" width="19" style="123" customWidth="1"/>
    <col min="15" max="16384" width="9.140625" style="123"/>
  </cols>
  <sheetData>
    <row r="1" spans="1:15" ht="33.75" customHeight="1" x14ac:dyDescent="0.25">
      <c r="A1" s="510" t="s">
        <v>570</v>
      </c>
      <c r="B1" s="511"/>
      <c r="C1" s="511"/>
      <c r="D1" s="511"/>
      <c r="E1" s="511"/>
      <c r="F1" s="511"/>
      <c r="G1" s="511"/>
      <c r="H1" s="511"/>
      <c r="I1" s="511"/>
      <c r="J1" s="332"/>
      <c r="K1" s="332"/>
      <c r="L1" s="332"/>
      <c r="M1" s="333"/>
      <c r="N1" s="184"/>
      <c r="O1" s="184"/>
    </row>
    <row r="2" spans="1:15" ht="30" customHeight="1" x14ac:dyDescent="0.25">
      <c r="A2" s="334">
        <v>1</v>
      </c>
      <c r="B2" s="274" t="s">
        <v>569</v>
      </c>
      <c r="C2" s="274"/>
      <c r="D2" s="274"/>
      <c r="E2" s="274"/>
      <c r="F2" s="274"/>
      <c r="G2" s="274"/>
      <c r="H2" s="274"/>
      <c r="I2" s="274"/>
      <c r="J2" s="274"/>
      <c r="K2" s="274"/>
      <c r="L2" s="274"/>
      <c r="M2" s="335"/>
      <c r="N2" s="184"/>
      <c r="O2" s="184"/>
    </row>
    <row r="3" spans="1:15" ht="31.5" customHeight="1" x14ac:dyDescent="0.25">
      <c r="A3" s="336" t="s">
        <v>568</v>
      </c>
      <c r="B3" s="139" t="s">
        <v>567</v>
      </c>
      <c r="C3" s="131"/>
      <c r="D3" s="124"/>
      <c r="E3" s="124"/>
      <c r="F3" s="124"/>
      <c r="G3" s="124"/>
      <c r="H3" s="124"/>
      <c r="I3" s="124"/>
      <c r="J3" s="124"/>
      <c r="K3" s="124"/>
      <c r="L3" s="124"/>
      <c r="M3" s="337"/>
      <c r="N3" s="184"/>
    </row>
    <row r="4" spans="1:15" ht="20.25" customHeight="1" thickBot="1" x14ac:dyDescent="0.3">
      <c r="A4" s="338"/>
      <c r="B4" s="141" t="s">
        <v>566</v>
      </c>
      <c r="C4" s="273"/>
      <c r="D4" s="124"/>
      <c r="E4" s="124"/>
      <c r="F4" s="124"/>
      <c r="G4" s="124"/>
      <c r="H4" s="124"/>
      <c r="I4" s="124"/>
      <c r="J4" s="124"/>
      <c r="K4" s="124"/>
      <c r="L4" s="124"/>
      <c r="M4" s="339"/>
      <c r="N4" s="184"/>
    </row>
    <row r="5" spans="1:15" ht="24" customHeight="1" thickBot="1" x14ac:dyDescent="0.3">
      <c r="A5" s="340"/>
      <c r="B5" s="271" t="s">
        <v>960</v>
      </c>
      <c r="C5" s="272"/>
      <c r="D5" s="124"/>
      <c r="E5" s="124"/>
      <c r="F5" s="124"/>
      <c r="G5" s="124"/>
      <c r="H5" s="124"/>
      <c r="I5" s="124"/>
      <c r="J5" s="124"/>
      <c r="K5" s="124"/>
      <c r="L5" s="124"/>
      <c r="M5" s="339"/>
      <c r="N5" s="184"/>
    </row>
    <row r="6" spans="1:15" ht="27.75" customHeight="1" x14ac:dyDescent="0.25">
      <c r="A6" s="341" t="s">
        <v>565</v>
      </c>
      <c r="B6" s="142" t="s">
        <v>564</v>
      </c>
      <c r="C6" s="126"/>
      <c r="D6" s="124"/>
      <c r="E6" s="124"/>
      <c r="F6" s="124"/>
      <c r="G6" s="124"/>
      <c r="H6" s="124"/>
      <c r="I6" s="124"/>
      <c r="J6" s="124"/>
      <c r="K6" s="124"/>
      <c r="L6" s="124"/>
      <c r="M6" s="339"/>
      <c r="N6" s="184"/>
    </row>
    <row r="7" spans="1:15" ht="18" customHeight="1" thickBot="1" x14ac:dyDescent="0.3">
      <c r="A7" s="341"/>
      <c r="B7" s="141" t="s">
        <v>563</v>
      </c>
      <c r="C7" s="126"/>
      <c r="D7" s="124"/>
      <c r="E7" s="124"/>
      <c r="F7" s="124"/>
      <c r="G7" s="124"/>
      <c r="H7" s="124"/>
      <c r="I7" s="124"/>
      <c r="J7" s="124"/>
      <c r="K7" s="124"/>
      <c r="L7" s="124"/>
      <c r="M7" s="339"/>
      <c r="N7" s="184"/>
    </row>
    <row r="8" spans="1:15" ht="24" customHeight="1" thickBot="1" x14ac:dyDescent="0.3">
      <c r="A8" s="340"/>
      <c r="B8" s="271" t="s">
        <v>817</v>
      </c>
      <c r="C8" s="265"/>
      <c r="D8" s="124"/>
      <c r="E8" s="124"/>
      <c r="F8" s="124"/>
      <c r="G8" s="124"/>
      <c r="H8" s="124"/>
      <c r="I8" s="124"/>
      <c r="J8" s="124"/>
      <c r="K8" s="124"/>
      <c r="L8" s="124"/>
      <c r="M8" s="339"/>
      <c r="N8" s="184"/>
    </row>
    <row r="9" spans="1:15" ht="28.5" customHeight="1" thickBot="1" x14ac:dyDescent="0.3">
      <c r="A9" s="341" t="s">
        <v>562</v>
      </c>
      <c r="B9" s="139" t="s">
        <v>561</v>
      </c>
      <c r="C9" s="126"/>
      <c r="D9" s="124"/>
      <c r="E9" s="124"/>
      <c r="F9" s="124"/>
      <c r="G9" s="124"/>
      <c r="H9" s="124"/>
      <c r="I9" s="124"/>
      <c r="J9" s="124"/>
      <c r="K9" s="124"/>
      <c r="L9" s="124"/>
      <c r="M9" s="339"/>
      <c r="N9" s="184"/>
    </row>
    <row r="10" spans="1:15" ht="24" customHeight="1" thickBot="1" x14ac:dyDescent="0.3">
      <c r="A10" s="340"/>
      <c r="B10" s="402">
        <v>334</v>
      </c>
      <c r="C10" s="265"/>
      <c r="D10" s="124"/>
      <c r="E10" s="124"/>
      <c r="F10" s="124"/>
      <c r="G10" s="124"/>
      <c r="H10" s="124"/>
      <c r="I10" s="124"/>
      <c r="J10" s="124"/>
      <c r="K10" s="124"/>
      <c r="L10" s="124"/>
      <c r="M10" s="339"/>
      <c r="N10" s="184"/>
    </row>
    <row r="11" spans="1:15" ht="28.5" customHeight="1" x14ac:dyDescent="0.25">
      <c r="A11" s="341" t="s">
        <v>560</v>
      </c>
      <c r="B11" s="139" t="s">
        <v>559</v>
      </c>
      <c r="C11" s="126"/>
      <c r="D11" s="124"/>
      <c r="E11" s="124"/>
      <c r="F11" s="124"/>
      <c r="G11" s="124"/>
      <c r="H11" s="124"/>
      <c r="I11" s="124"/>
      <c r="J11" s="124"/>
      <c r="K11" s="124"/>
      <c r="L11" s="124"/>
      <c r="M11" s="339"/>
      <c r="N11" s="184"/>
    </row>
    <row r="12" spans="1:15" ht="35.25" customHeight="1" thickBot="1" x14ac:dyDescent="0.3">
      <c r="A12" s="342"/>
      <c r="B12" s="516" t="s">
        <v>558</v>
      </c>
      <c r="C12" s="517"/>
      <c r="D12" s="517"/>
      <c r="E12" s="517"/>
      <c r="F12" s="124"/>
      <c r="G12" s="124"/>
      <c r="H12" s="124"/>
      <c r="I12" s="124"/>
      <c r="J12" s="124"/>
      <c r="K12" s="124"/>
      <c r="L12" s="124"/>
      <c r="M12" s="339"/>
      <c r="N12" s="184"/>
    </row>
    <row r="13" spans="1:15" ht="18.75" customHeight="1" x14ac:dyDescent="0.25">
      <c r="A13" s="342"/>
      <c r="B13" s="270" t="s">
        <v>557</v>
      </c>
      <c r="C13" s="269" t="s">
        <v>9</v>
      </c>
      <c r="D13" s="269" t="s">
        <v>556</v>
      </c>
      <c r="E13" s="268" t="s">
        <v>8</v>
      </c>
      <c r="F13" s="124"/>
      <c r="G13" s="124"/>
      <c r="H13" s="124"/>
      <c r="I13" s="124"/>
      <c r="J13" s="124"/>
      <c r="K13" s="124"/>
      <c r="L13" s="124"/>
      <c r="M13" s="339"/>
      <c r="N13" s="184"/>
    </row>
    <row r="14" spans="1:15" ht="14.25" hidden="1" customHeight="1" x14ac:dyDescent="0.25">
      <c r="A14" s="342"/>
      <c r="B14" s="202"/>
      <c r="C14" s="217" t="e">
        <f>VLOOKUP($B14,ListsReq!$BB$3:$BC$14,2,FALSE)</f>
        <v>#N/A</v>
      </c>
      <c r="D14" s="267"/>
      <c r="E14" s="200"/>
      <c r="F14" s="124"/>
      <c r="G14" s="124"/>
      <c r="H14" s="124"/>
      <c r="I14" s="124"/>
      <c r="J14" s="124"/>
      <c r="K14" s="124"/>
      <c r="L14" s="124"/>
      <c r="M14" s="339"/>
      <c r="N14" s="184"/>
    </row>
    <row r="15" spans="1:15" ht="14.25" hidden="1" customHeight="1" x14ac:dyDescent="0.25">
      <c r="A15" s="342"/>
      <c r="B15" s="202"/>
      <c r="C15" s="217" t="e">
        <f>VLOOKUP($B15,ListsReq!$BB$3:$BC$14,2,FALSE)</f>
        <v>#N/A</v>
      </c>
      <c r="D15" s="267"/>
      <c r="E15" s="200"/>
      <c r="F15" s="124"/>
      <c r="G15" s="124"/>
      <c r="H15" s="124"/>
      <c r="I15" s="124"/>
      <c r="J15" s="124"/>
      <c r="K15" s="124"/>
      <c r="L15" s="124"/>
      <c r="M15" s="339"/>
      <c r="N15" s="184"/>
    </row>
    <row r="16" spans="1:15" ht="14.25" hidden="1" customHeight="1" x14ac:dyDescent="0.25">
      <c r="A16" s="342"/>
      <c r="B16" s="202"/>
      <c r="C16" s="217" t="e">
        <f>VLOOKUP($B16,ListsReq!$BB$3:$BC$14,2,FALSE)</f>
        <v>#N/A</v>
      </c>
      <c r="D16" s="267"/>
      <c r="E16" s="200"/>
      <c r="F16" s="124"/>
      <c r="G16" s="124"/>
      <c r="H16" s="124"/>
      <c r="I16" s="124"/>
      <c r="J16" s="124"/>
      <c r="K16" s="124"/>
      <c r="L16" s="124"/>
      <c r="M16" s="339"/>
      <c r="N16" s="184"/>
    </row>
    <row r="17" spans="1:14" ht="14.25" hidden="1" customHeight="1" x14ac:dyDescent="0.25">
      <c r="A17" s="342"/>
      <c r="B17" s="202"/>
      <c r="C17" s="217" t="e">
        <f>VLOOKUP($B17,ListsReq!$BB$3:$BC$14,2,FALSE)</f>
        <v>#N/A</v>
      </c>
      <c r="D17" s="267"/>
      <c r="E17" s="200"/>
      <c r="F17" s="124"/>
      <c r="G17" s="124"/>
      <c r="H17" s="124"/>
      <c r="I17" s="124"/>
      <c r="J17" s="124"/>
      <c r="K17" s="124"/>
      <c r="L17" s="124"/>
      <c r="M17" s="339"/>
      <c r="N17" s="184"/>
    </row>
    <row r="18" spans="1:14" ht="14.25" hidden="1" customHeight="1" x14ac:dyDescent="0.25">
      <c r="A18" s="342"/>
      <c r="B18" s="202"/>
      <c r="C18" s="217" t="e">
        <f>VLOOKUP($B18,ListsReq!$BB$3:$BC$14,2,FALSE)</f>
        <v>#N/A</v>
      </c>
      <c r="D18" s="267"/>
      <c r="E18" s="200"/>
      <c r="F18" s="124"/>
      <c r="G18" s="124"/>
      <c r="H18" s="124"/>
      <c r="I18" s="124"/>
      <c r="J18" s="124"/>
      <c r="K18" s="124"/>
      <c r="L18" s="124"/>
      <c r="M18" s="339"/>
      <c r="N18" s="184"/>
    </row>
    <row r="19" spans="1:14" ht="14.25" hidden="1" customHeight="1" x14ac:dyDescent="0.25">
      <c r="A19" s="342"/>
      <c r="B19" s="202"/>
      <c r="C19" s="217" t="e">
        <f>VLOOKUP($B19,ListsReq!$BB$3:$BC$14,2,FALSE)</f>
        <v>#N/A</v>
      </c>
      <c r="D19" s="267"/>
      <c r="E19" s="200"/>
      <c r="F19" s="124"/>
      <c r="G19" s="124"/>
      <c r="H19" s="124"/>
      <c r="I19" s="124"/>
      <c r="J19" s="124"/>
      <c r="K19" s="124"/>
      <c r="L19" s="124"/>
      <c r="M19" s="339"/>
      <c r="N19" s="184"/>
    </row>
    <row r="20" spans="1:14" ht="14.25" customHeight="1" thickBot="1" x14ac:dyDescent="0.3">
      <c r="A20" s="342"/>
      <c r="B20" s="191" t="s">
        <v>555</v>
      </c>
      <c r="C20" s="213" t="s">
        <v>1008</v>
      </c>
      <c r="D20" s="213">
        <v>162</v>
      </c>
      <c r="E20" s="189" t="s">
        <v>1009</v>
      </c>
      <c r="F20" s="124"/>
      <c r="G20" s="124"/>
      <c r="H20" s="124"/>
      <c r="I20" s="124"/>
      <c r="J20" s="124"/>
      <c r="K20" s="124"/>
      <c r="L20" s="124"/>
      <c r="M20" s="339"/>
      <c r="N20" s="184"/>
    </row>
    <row r="21" spans="1:14" ht="30" customHeight="1" x14ac:dyDescent="0.25">
      <c r="A21" s="341" t="s">
        <v>554</v>
      </c>
      <c r="B21" s="132" t="s">
        <v>553</v>
      </c>
      <c r="C21" s="131"/>
      <c r="D21" s="124"/>
      <c r="E21" s="124"/>
      <c r="F21" s="124"/>
      <c r="G21" s="124"/>
      <c r="H21" s="124"/>
      <c r="I21" s="124"/>
      <c r="J21" s="124"/>
      <c r="K21" s="124"/>
      <c r="L21" s="124"/>
      <c r="M21" s="339"/>
      <c r="N21" s="184"/>
    </row>
    <row r="22" spans="1:14" ht="19.5" customHeight="1" thickBot="1" x14ac:dyDescent="0.3">
      <c r="A22" s="341"/>
      <c r="B22" s="514" t="s">
        <v>552</v>
      </c>
      <c r="C22" s="515"/>
      <c r="D22" s="515"/>
      <c r="E22" s="515"/>
      <c r="F22" s="124"/>
      <c r="G22" s="124"/>
      <c r="H22" s="124"/>
      <c r="I22" s="124"/>
      <c r="J22" s="124"/>
      <c r="K22" s="124"/>
      <c r="L22" s="124"/>
      <c r="M22" s="339"/>
      <c r="N22" s="184"/>
    </row>
    <row r="23" spans="1:14" ht="24" customHeight="1" thickBot="1" x14ac:dyDescent="0.3">
      <c r="A23" s="340"/>
      <c r="B23" s="266" t="s">
        <v>979</v>
      </c>
      <c r="C23" s="265"/>
      <c r="D23" s="124"/>
      <c r="E23" s="124"/>
      <c r="F23" s="124"/>
      <c r="G23" s="124"/>
      <c r="H23" s="124"/>
      <c r="I23" s="124"/>
      <c r="J23" s="124"/>
      <c r="K23" s="124"/>
      <c r="L23" s="124"/>
      <c r="M23" s="339"/>
      <c r="N23" s="184"/>
    </row>
    <row r="24" spans="1:14" ht="30" customHeight="1" x14ac:dyDescent="0.25">
      <c r="A24" s="341" t="s">
        <v>551</v>
      </c>
      <c r="B24" s="132" t="s">
        <v>550</v>
      </c>
      <c r="C24" s="131"/>
      <c r="D24" s="124"/>
      <c r="E24" s="124"/>
      <c r="F24" s="124"/>
      <c r="G24" s="124"/>
      <c r="H24" s="124"/>
      <c r="I24" s="124"/>
      <c r="J24" s="124"/>
      <c r="K24" s="124"/>
      <c r="L24" s="124"/>
      <c r="M24" s="339"/>
      <c r="N24" s="184"/>
    </row>
    <row r="25" spans="1:14" ht="19.5" customHeight="1" thickBot="1" x14ac:dyDescent="0.3">
      <c r="A25" s="341"/>
      <c r="B25" s="514" t="s">
        <v>549</v>
      </c>
      <c r="C25" s="515"/>
      <c r="D25" s="515"/>
      <c r="E25" s="515"/>
      <c r="F25" s="124"/>
      <c r="G25" s="124"/>
      <c r="H25" s="124"/>
      <c r="I25" s="124"/>
      <c r="J25" s="124"/>
      <c r="K25" s="124"/>
      <c r="L25" s="124"/>
      <c r="M25" s="339"/>
      <c r="N25" s="184"/>
    </row>
    <row r="26" spans="1:14" ht="24" customHeight="1" thickBot="1" x14ac:dyDescent="0.3">
      <c r="A26" s="340"/>
      <c r="B26" s="266" t="s">
        <v>906</v>
      </c>
      <c r="C26" s="265"/>
      <c r="D26" s="124"/>
      <c r="E26" s="124"/>
      <c r="F26" s="124"/>
      <c r="G26" s="124"/>
      <c r="H26" s="124"/>
      <c r="I26" s="124"/>
      <c r="J26" s="124"/>
      <c r="K26" s="124"/>
      <c r="L26" s="124"/>
      <c r="M26" s="339"/>
      <c r="N26" s="184"/>
    </row>
    <row r="27" spans="1:14" ht="30.75" customHeight="1" x14ac:dyDescent="0.25">
      <c r="A27" s="340" t="s">
        <v>548</v>
      </c>
      <c r="B27" s="264" t="s">
        <v>547</v>
      </c>
      <c r="C27" s="124"/>
      <c r="D27" s="124"/>
      <c r="E27" s="124"/>
      <c r="F27" s="124"/>
      <c r="G27" s="124"/>
      <c r="H27" s="124"/>
      <c r="I27" s="124"/>
      <c r="J27" s="124"/>
      <c r="K27" s="124"/>
      <c r="L27" s="124"/>
      <c r="M27" s="339"/>
      <c r="N27" s="184"/>
    </row>
    <row r="28" spans="1:14" ht="18.75" customHeight="1" thickBot="1" x14ac:dyDescent="0.3">
      <c r="A28" s="340"/>
      <c r="B28" s="514" t="s">
        <v>546</v>
      </c>
      <c r="C28" s="515"/>
      <c r="D28" s="515"/>
      <c r="E28" s="515"/>
      <c r="F28" s="124"/>
      <c r="G28" s="124"/>
      <c r="H28" s="124"/>
      <c r="I28" s="124"/>
      <c r="J28" s="124"/>
      <c r="K28" s="124"/>
      <c r="L28" s="124"/>
      <c r="M28" s="339"/>
      <c r="N28" s="184"/>
    </row>
    <row r="29" spans="1:14" ht="98.25" customHeight="1" thickBot="1" x14ac:dyDescent="0.3">
      <c r="A29" s="340"/>
      <c r="B29" s="518" t="s">
        <v>1032</v>
      </c>
      <c r="C29" s="519"/>
      <c r="D29" s="519"/>
      <c r="E29" s="520"/>
      <c r="F29" s="124"/>
      <c r="G29" s="124"/>
      <c r="H29" s="124"/>
      <c r="I29" s="124"/>
      <c r="J29" s="124"/>
      <c r="K29" s="124"/>
      <c r="L29" s="124"/>
      <c r="M29" s="339"/>
      <c r="N29" s="184"/>
    </row>
    <row r="30" spans="1:14" ht="19.5" customHeight="1" x14ac:dyDescent="0.25">
      <c r="A30" s="341"/>
      <c r="B30" s="514"/>
      <c r="C30" s="515"/>
      <c r="D30" s="515"/>
      <c r="E30" s="515"/>
      <c r="F30" s="124"/>
      <c r="G30" s="124"/>
      <c r="H30" s="124"/>
      <c r="I30" s="124"/>
      <c r="J30" s="124"/>
      <c r="K30" s="124"/>
      <c r="L30" s="124"/>
      <c r="M30" s="339"/>
      <c r="N30" s="184"/>
    </row>
    <row r="31" spans="1:14" ht="33" customHeight="1" x14ac:dyDescent="0.25">
      <c r="A31" s="343">
        <v>2</v>
      </c>
      <c r="B31" s="263" t="s">
        <v>545</v>
      </c>
      <c r="C31" s="263"/>
      <c r="D31" s="263"/>
      <c r="E31" s="263"/>
      <c r="F31" s="263"/>
      <c r="G31" s="263"/>
      <c r="H31" s="263"/>
      <c r="I31" s="263"/>
      <c r="J31" s="263"/>
      <c r="K31" s="263"/>
      <c r="L31" s="263"/>
      <c r="M31" s="344"/>
      <c r="N31" s="184"/>
    </row>
    <row r="32" spans="1:14" ht="21.75" customHeight="1" x14ac:dyDescent="0.25">
      <c r="A32" s="345"/>
      <c r="B32" s="253" t="s">
        <v>544</v>
      </c>
      <c r="C32" s="253"/>
      <c r="D32" s="253"/>
      <c r="E32" s="253"/>
      <c r="F32" s="253"/>
      <c r="G32" s="253"/>
      <c r="H32" s="253"/>
      <c r="I32" s="253"/>
      <c r="J32" s="253"/>
      <c r="K32" s="253"/>
      <c r="L32" s="253"/>
      <c r="M32" s="346"/>
      <c r="N32" s="184"/>
    </row>
    <row r="33" spans="1:14" ht="20.25" customHeight="1" thickBot="1" x14ac:dyDescent="0.3">
      <c r="A33" s="347" t="s">
        <v>6</v>
      </c>
      <c r="B33" s="521" t="s">
        <v>543</v>
      </c>
      <c r="C33" s="522"/>
      <c r="D33" s="522"/>
      <c r="E33" s="522"/>
      <c r="F33" s="249"/>
      <c r="G33" s="249"/>
      <c r="H33" s="249"/>
      <c r="I33" s="249"/>
      <c r="J33" s="249"/>
      <c r="K33" s="249"/>
      <c r="L33" s="249"/>
      <c r="M33" s="348"/>
      <c r="N33" s="184"/>
    </row>
    <row r="34" spans="1:14" ht="409.5" customHeight="1" thickBot="1" x14ac:dyDescent="0.3">
      <c r="A34" s="349"/>
      <c r="B34" s="523" t="s">
        <v>541</v>
      </c>
      <c r="C34" s="524"/>
      <c r="D34" s="524"/>
      <c r="E34" s="525"/>
      <c r="F34" s="249"/>
      <c r="G34" s="249"/>
      <c r="H34" s="249"/>
      <c r="I34" s="249"/>
      <c r="J34" s="249"/>
      <c r="K34" s="249"/>
      <c r="L34" s="249"/>
      <c r="M34" s="348"/>
      <c r="N34" s="184"/>
    </row>
    <row r="35" spans="1:14" ht="20.25" customHeight="1" x14ac:dyDescent="0.25">
      <c r="A35" s="347" t="s">
        <v>11</v>
      </c>
      <c r="B35" s="512" t="s">
        <v>542</v>
      </c>
      <c r="C35" s="513"/>
      <c r="D35" s="513"/>
      <c r="E35" s="513"/>
      <c r="F35" s="249"/>
      <c r="G35" s="249"/>
      <c r="H35" s="249"/>
      <c r="I35" s="249"/>
      <c r="J35" s="249"/>
      <c r="K35" s="249"/>
      <c r="L35" s="249"/>
      <c r="M35" s="348"/>
      <c r="N35" s="184"/>
    </row>
    <row r="36" spans="1:14" ht="21" customHeight="1" x14ac:dyDescent="0.25">
      <c r="A36" s="393"/>
      <c r="B36" s="394" t="s">
        <v>961</v>
      </c>
      <c r="C36" s="394" t="s">
        <v>962</v>
      </c>
      <c r="D36" s="526" t="s">
        <v>963</v>
      </c>
      <c r="E36" s="526"/>
      <c r="F36" s="249"/>
      <c r="G36" s="249"/>
      <c r="H36" s="249"/>
      <c r="I36" s="249"/>
      <c r="J36" s="249"/>
      <c r="K36" s="249"/>
      <c r="L36" s="249"/>
      <c r="M36" s="395"/>
      <c r="N36" s="184"/>
    </row>
    <row r="37" spans="1:14" s="400" customFormat="1" ht="63.75" customHeight="1" x14ac:dyDescent="0.25">
      <c r="A37" s="396"/>
      <c r="B37" s="397" t="s">
        <v>964</v>
      </c>
      <c r="C37" s="397" t="s">
        <v>965</v>
      </c>
      <c r="D37" s="509" t="s">
        <v>1033</v>
      </c>
      <c r="E37" s="509"/>
      <c r="F37" s="396"/>
      <c r="G37" s="396"/>
      <c r="H37" s="396"/>
      <c r="I37" s="396"/>
      <c r="J37" s="396"/>
      <c r="K37" s="396"/>
      <c r="L37" s="396"/>
      <c r="M37" s="398"/>
      <c r="N37" s="399"/>
    </row>
    <row r="38" spans="1:14" ht="92.25" customHeight="1" x14ac:dyDescent="0.25">
      <c r="A38" s="249"/>
      <c r="B38" s="401" t="s">
        <v>966</v>
      </c>
      <c r="C38" s="401" t="s">
        <v>965</v>
      </c>
      <c r="D38" s="527" t="s">
        <v>967</v>
      </c>
      <c r="E38" s="528"/>
      <c r="F38" s="249"/>
      <c r="G38" s="249"/>
      <c r="H38" s="249"/>
      <c r="I38" s="249"/>
      <c r="J38" s="249"/>
      <c r="K38" s="249"/>
      <c r="L38" s="249"/>
      <c r="M38" s="395"/>
      <c r="N38" s="184"/>
    </row>
    <row r="39" spans="1:14" ht="135" x14ac:dyDescent="0.25">
      <c r="A39" s="249"/>
      <c r="B39" s="401" t="s">
        <v>968</v>
      </c>
      <c r="C39" s="401" t="s">
        <v>969</v>
      </c>
      <c r="D39" s="509" t="s">
        <v>970</v>
      </c>
      <c r="E39" s="509"/>
      <c r="F39" s="249"/>
      <c r="G39" s="249"/>
      <c r="H39" s="249"/>
      <c r="I39" s="249"/>
      <c r="J39" s="249"/>
      <c r="K39" s="249"/>
      <c r="L39" s="249"/>
      <c r="M39" s="395"/>
      <c r="N39" s="184"/>
    </row>
    <row r="40" spans="1:14" ht="105" x14ac:dyDescent="0.25">
      <c r="A40" s="249"/>
      <c r="B40" s="401" t="s">
        <v>971</v>
      </c>
      <c r="C40" s="401" t="s">
        <v>972</v>
      </c>
      <c r="D40" s="509" t="s">
        <v>1019</v>
      </c>
      <c r="E40" s="509"/>
      <c r="F40" s="249"/>
      <c r="G40" s="249"/>
      <c r="H40" s="249"/>
      <c r="I40" s="249"/>
      <c r="J40" s="249"/>
      <c r="K40" s="249"/>
      <c r="L40" s="249"/>
      <c r="M40" s="395"/>
      <c r="N40" s="184"/>
    </row>
    <row r="41" spans="1:14" ht="120" x14ac:dyDescent="0.25">
      <c r="A41" s="249"/>
      <c r="B41" s="401" t="s">
        <v>973</v>
      </c>
      <c r="C41" s="401" t="s">
        <v>974</v>
      </c>
      <c r="D41" s="509" t="s">
        <v>975</v>
      </c>
      <c r="E41" s="509"/>
      <c r="F41" s="249"/>
      <c r="G41" s="249"/>
      <c r="H41" s="249"/>
      <c r="I41" s="249"/>
      <c r="J41" s="249"/>
      <c r="K41" s="249"/>
      <c r="L41" s="249"/>
      <c r="M41" s="395"/>
      <c r="N41" s="184"/>
    </row>
    <row r="42" spans="1:14" ht="129" customHeight="1" x14ac:dyDescent="0.25">
      <c r="A42" s="249"/>
      <c r="B42" s="401" t="s">
        <v>976</v>
      </c>
      <c r="C42" s="401" t="s">
        <v>977</v>
      </c>
      <c r="D42" s="509" t="s">
        <v>978</v>
      </c>
      <c r="E42" s="509"/>
      <c r="F42" s="249"/>
      <c r="G42" s="249"/>
      <c r="H42" s="249"/>
      <c r="I42" s="249"/>
      <c r="J42" s="249"/>
      <c r="K42" s="249"/>
      <c r="L42" s="249"/>
      <c r="M42" s="395"/>
      <c r="N42" s="184"/>
    </row>
    <row r="43" spans="1:14" ht="45" customHeight="1" x14ac:dyDescent="0.25">
      <c r="A43" s="350"/>
      <c r="B43" s="249"/>
      <c r="C43" s="249"/>
      <c r="D43" s="249"/>
      <c r="E43" s="249"/>
      <c r="F43" s="249"/>
      <c r="G43" s="249"/>
      <c r="H43" s="249"/>
      <c r="I43" s="249"/>
      <c r="J43" s="249"/>
      <c r="K43" s="249"/>
      <c r="L43" s="249"/>
      <c r="M43" s="348"/>
      <c r="N43" s="184"/>
    </row>
    <row r="44" spans="1:14" ht="18.75" x14ac:dyDescent="0.25">
      <c r="A44" s="351"/>
      <c r="B44" s="253" t="s">
        <v>540</v>
      </c>
      <c r="C44" s="253"/>
      <c r="D44" s="253"/>
      <c r="E44" s="253"/>
      <c r="F44" s="253"/>
      <c r="G44" s="253"/>
      <c r="H44" s="253"/>
      <c r="I44" s="253"/>
      <c r="J44" s="253"/>
      <c r="K44" s="253"/>
      <c r="L44" s="253"/>
      <c r="M44" s="352"/>
      <c r="N44" s="184"/>
    </row>
    <row r="45" spans="1:14" x14ac:dyDescent="0.25">
      <c r="A45" s="353" t="s">
        <v>539</v>
      </c>
      <c r="B45" s="529" t="s">
        <v>538</v>
      </c>
      <c r="C45" s="530"/>
      <c r="D45" s="530"/>
      <c r="E45" s="530"/>
      <c r="F45" s="249"/>
      <c r="G45" s="249"/>
      <c r="H45" s="249"/>
      <c r="I45" s="249"/>
      <c r="J45" s="249"/>
      <c r="K45" s="249"/>
      <c r="L45" s="249"/>
      <c r="M45" s="348"/>
      <c r="N45" s="184"/>
    </row>
    <row r="46" spans="1:14" ht="15.75" thickBot="1" x14ac:dyDescent="0.3">
      <c r="A46" s="354"/>
      <c r="B46" s="262" t="s">
        <v>537</v>
      </c>
      <c r="C46" s="261"/>
      <c r="D46" s="261"/>
      <c r="E46" s="261"/>
      <c r="F46" s="249"/>
      <c r="G46" s="249"/>
      <c r="H46" s="249"/>
      <c r="I46" s="249"/>
      <c r="J46" s="249"/>
      <c r="K46" s="249"/>
      <c r="L46" s="249"/>
      <c r="M46" s="348"/>
      <c r="N46" s="184"/>
    </row>
    <row r="47" spans="1:14" x14ac:dyDescent="0.25">
      <c r="A47" s="350"/>
      <c r="B47" s="260" t="s">
        <v>536</v>
      </c>
      <c r="C47" s="531" t="s">
        <v>528</v>
      </c>
      <c r="D47" s="532"/>
      <c r="E47" s="533"/>
      <c r="F47" s="249"/>
      <c r="G47" s="249"/>
      <c r="H47" s="249"/>
      <c r="I47" s="249"/>
      <c r="J47" s="249"/>
      <c r="K47" s="249"/>
      <c r="L47" s="249"/>
      <c r="M47" s="348"/>
      <c r="N47" s="184"/>
    </row>
    <row r="48" spans="1:14" ht="47.25" customHeight="1" x14ac:dyDescent="0.25">
      <c r="A48" s="350"/>
      <c r="B48" s="403" t="s">
        <v>980</v>
      </c>
      <c r="C48" s="449" t="s">
        <v>985</v>
      </c>
      <c r="D48" s="450"/>
      <c r="E48" s="451"/>
      <c r="F48" s="249"/>
      <c r="G48" s="249"/>
      <c r="H48" s="249"/>
      <c r="I48" s="249"/>
      <c r="J48" s="249"/>
      <c r="K48" s="249"/>
      <c r="L48" s="249"/>
      <c r="M48" s="348"/>
      <c r="N48" s="184"/>
    </row>
    <row r="49" spans="1:14" ht="47.25" customHeight="1" x14ac:dyDescent="0.25">
      <c r="A49" s="350"/>
      <c r="B49" s="403" t="s">
        <v>981</v>
      </c>
      <c r="C49" s="449" t="s">
        <v>985</v>
      </c>
      <c r="D49" s="450"/>
      <c r="E49" s="451"/>
      <c r="F49" s="249"/>
      <c r="G49" s="249"/>
      <c r="H49" s="249"/>
      <c r="I49" s="249"/>
      <c r="J49" s="249"/>
      <c r="K49" s="249"/>
      <c r="L49" s="249"/>
      <c r="M49" s="348"/>
      <c r="N49" s="184"/>
    </row>
    <row r="50" spans="1:14" ht="47.25" customHeight="1" x14ac:dyDescent="0.25">
      <c r="A50" s="350"/>
      <c r="B50" s="403" t="s">
        <v>982</v>
      </c>
      <c r="C50" s="449" t="s">
        <v>985</v>
      </c>
      <c r="D50" s="450"/>
      <c r="E50" s="451"/>
      <c r="F50" s="249"/>
      <c r="G50" s="249"/>
      <c r="H50" s="249"/>
      <c r="I50" s="249"/>
      <c r="J50" s="249"/>
      <c r="K50" s="249"/>
      <c r="L50" s="249"/>
      <c r="M50" s="348"/>
      <c r="N50" s="184"/>
    </row>
    <row r="51" spans="1:14" ht="47.25" customHeight="1" x14ac:dyDescent="0.25">
      <c r="A51" s="350"/>
      <c r="B51" s="403" t="s">
        <v>983</v>
      </c>
      <c r="C51" s="449" t="s">
        <v>985</v>
      </c>
      <c r="D51" s="450"/>
      <c r="E51" s="451"/>
      <c r="F51" s="249"/>
      <c r="G51" s="249"/>
      <c r="H51" s="249"/>
      <c r="I51" s="249"/>
      <c r="J51" s="249"/>
      <c r="K51" s="249"/>
      <c r="L51" s="249"/>
      <c r="M51" s="348"/>
      <c r="N51" s="184"/>
    </row>
    <row r="52" spans="1:14" ht="47.25" customHeight="1" x14ac:dyDescent="0.25">
      <c r="A52" s="350"/>
      <c r="B52" s="403" t="s">
        <v>984</v>
      </c>
      <c r="C52" s="449" t="s">
        <v>985</v>
      </c>
      <c r="D52" s="450"/>
      <c r="E52" s="451"/>
      <c r="F52" s="249"/>
      <c r="G52" s="249"/>
      <c r="H52" s="249"/>
      <c r="I52" s="249"/>
      <c r="J52" s="249"/>
      <c r="K52" s="249"/>
      <c r="L52" s="249"/>
      <c r="M52" s="348"/>
      <c r="N52" s="184"/>
    </row>
    <row r="53" spans="1:14" ht="47.25" customHeight="1" thickBot="1" x14ac:dyDescent="0.3">
      <c r="A53" s="350"/>
      <c r="B53" s="404"/>
      <c r="C53" s="449" t="s">
        <v>985</v>
      </c>
      <c r="D53" s="450"/>
      <c r="E53" s="451"/>
      <c r="F53" s="249"/>
      <c r="G53" s="249"/>
      <c r="H53" s="249"/>
      <c r="I53" s="249"/>
      <c r="J53" s="249"/>
      <c r="K53" s="249"/>
      <c r="L53" s="249"/>
      <c r="M53" s="348"/>
      <c r="N53" s="184"/>
    </row>
    <row r="54" spans="1:14" ht="24.75" customHeight="1" x14ac:dyDescent="0.25">
      <c r="A54" s="350" t="s">
        <v>535</v>
      </c>
      <c r="B54" s="456" t="s">
        <v>534</v>
      </c>
      <c r="C54" s="453"/>
      <c r="D54" s="453"/>
      <c r="E54" s="453"/>
      <c r="F54" s="249"/>
      <c r="G54" s="249"/>
      <c r="H54" s="249"/>
      <c r="I54" s="249"/>
      <c r="J54" s="249"/>
      <c r="K54" s="249"/>
      <c r="L54" s="249"/>
      <c r="M54" s="348"/>
      <c r="N54" s="184"/>
    </row>
    <row r="55" spans="1:14" ht="15.75" customHeight="1" thickBot="1" x14ac:dyDescent="0.3">
      <c r="A55" s="350"/>
      <c r="B55" s="454" t="s">
        <v>533</v>
      </c>
      <c r="C55" s="455"/>
      <c r="D55" s="455"/>
      <c r="E55" s="455"/>
      <c r="F55" s="249"/>
      <c r="G55" s="249"/>
      <c r="H55" s="249"/>
      <c r="I55" s="249"/>
      <c r="J55" s="249"/>
      <c r="K55" s="249"/>
      <c r="L55" s="249"/>
      <c r="M55" s="348"/>
      <c r="N55" s="184"/>
    </row>
    <row r="56" spans="1:14" ht="89.25" customHeight="1" thickBot="1" x14ac:dyDescent="0.3">
      <c r="A56" s="350"/>
      <c r="B56" s="440" t="s">
        <v>1044</v>
      </c>
      <c r="C56" s="441"/>
      <c r="D56" s="441"/>
      <c r="E56" s="442"/>
      <c r="F56" s="249"/>
      <c r="G56" s="249"/>
      <c r="H56" s="249"/>
      <c r="I56" s="249"/>
      <c r="J56" s="249"/>
      <c r="K56" s="249"/>
      <c r="L56" s="249"/>
      <c r="M56" s="348"/>
      <c r="N56" s="184"/>
    </row>
    <row r="57" spans="1:14" ht="24" customHeight="1" x14ac:dyDescent="0.25">
      <c r="A57" s="350" t="s">
        <v>532</v>
      </c>
      <c r="B57" s="453" t="s">
        <v>531</v>
      </c>
      <c r="C57" s="453"/>
      <c r="D57" s="453"/>
      <c r="E57" s="453"/>
      <c r="F57" s="249"/>
      <c r="G57" s="249"/>
      <c r="H57" s="249"/>
      <c r="I57" s="249"/>
      <c r="J57" s="249"/>
      <c r="K57" s="249"/>
      <c r="L57" s="249"/>
      <c r="M57" s="348"/>
      <c r="N57" s="184"/>
    </row>
    <row r="58" spans="1:14" ht="22.5" customHeight="1" thickBot="1" x14ac:dyDescent="0.3">
      <c r="A58" s="350"/>
      <c r="B58" s="259" t="s">
        <v>530</v>
      </c>
      <c r="C58" s="249"/>
      <c r="D58" s="249"/>
      <c r="E58" s="249"/>
      <c r="F58" s="249"/>
      <c r="G58" s="249"/>
      <c r="H58" s="249"/>
      <c r="I58" s="249"/>
      <c r="J58" s="249"/>
      <c r="K58" s="249"/>
      <c r="L58" s="249"/>
      <c r="M58" s="348"/>
      <c r="N58" s="184"/>
    </row>
    <row r="59" spans="1:14" ht="18.75" customHeight="1" x14ac:dyDescent="0.25">
      <c r="A59" s="350"/>
      <c r="B59" s="258" t="s">
        <v>529</v>
      </c>
      <c r="C59" s="257" t="s">
        <v>528</v>
      </c>
      <c r="D59" s="257" t="s">
        <v>527</v>
      </c>
      <c r="E59" s="457" t="s">
        <v>8</v>
      </c>
      <c r="F59" s="458"/>
      <c r="G59" s="458"/>
      <c r="H59" s="458"/>
      <c r="I59" s="458"/>
      <c r="J59" s="459"/>
      <c r="K59" s="249"/>
      <c r="L59" s="249"/>
      <c r="M59" s="348"/>
      <c r="N59" s="184"/>
    </row>
    <row r="60" spans="1:14" ht="14.25" customHeight="1" x14ac:dyDescent="0.25">
      <c r="A60" s="350"/>
      <c r="B60" s="202" t="s">
        <v>402</v>
      </c>
      <c r="C60" s="427" t="s">
        <v>965</v>
      </c>
      <c r="D60" s="280" t="s">
        <v>965</v>
      </c>
      <c r="E60" s="460"/>
      <c r="F60" s="460"/>
      <c r="G60" s="460"/>
      <c r="H60" s="460"/>
      <c r="I60" s="460"/>
      <c r="J60" s="461"/>
      <c r="K60" s="249"/>
      <c r="L60" s="249"/>
      <c r="M60" s="348"/>
      <c r="N60" s="184"/>
    </row>
    <row r="61" spans="1:14" ht="14.25" customHeight="1" x14ac:dyDescent="0.25">
      <c r="A61" s="350"/>
      <c r="B61" s="202" t="s">
        <v>526</v>
      </c>
      <c r="C61" s="427" t="s">
        <v>965</v>
      </c>
      <c r="D61" s="280" t="s">
        <v>965</v>
      </c>
      <c r="E61" s="460" t="s">
        <v>1034</v>
      </c>
      <c r="F61" s="460"/>
      <c r="G61" s="460"/>
      <c r="H61" s="460"/>
      <c r="I61" s="460"/>
      <c r="J61" s="461"/>
      <c r="K61" s="249"/>
      <c r="L61" s="249"/>
      <c r="M61" s="348"/>
      <c r="N61" s="184"/>
    </row>
    <row r="62" spans="1:14" ht="14.25" customHeight="1" x14ac:dyDescent="0.25">
      <c r="A62" s="350"/>
      <c r="B62" s="202" t="s">
        <v>525</v>
      </c>
      <c r="C62" s="427" t="s">
        <v>965</v>
      </c>
      <c r="D62" s="280" t="s">
        <v>965</v>
      </c>
      <c r="E62" s="460" t="s">
        <v>1034</v>
      </c>
      <c r="F62" s="460"/>
      <c r="G62" s="460"/>
      <c r="H62" s="460"/>
      <c r="I62" s="460"/>
      <c r="J62" s="461"/>
      <c r="K62" s="249"/>
      <c r="L62" s="249"/>
      <c r="M62" s="348"/>
      <c r="N62" s="184"/>
    </row>
    <row r="63" spans="1:14" ht="14.25" customHeight="1" x14ac:dyDescent="0.25">
      <c r="A63" s="350"/>
      <c r="B63" s="202" t="s">
        <v>524</v>
      </c>
      <c r="C63" s="427" t="s">
        <v>965</v>
      </c>
      <c r="D63" s="280" t="s">
        <v>965</v>
      </c>
      <c r="E63" s="460" t="s">
        <v>1034</v>
      </c>
      <c r="F63" s="460"/>
      <c r="G63" s="460"/>
      <c r="H63" s="460"/>
      <c r="I63" s="460"/>
      <c r="J63" s="461"/>
      <c r="K63" s="249"/>
      <c r="L63" s="249"/>
      <c r="M63" s="348"/>
      <c r="N63" s="184"/>
    </row>
    <row r="64" spans="1:14" ht="49.5" customHeight="1" x14ac:dyDescent="0.25">
      <c r="A64" s="350"/>
      <c r="B64" s="431" t="s">
        <v>450</v>
      </c>
      <c r="C64" s="432" t="s">
        <v>965</v>
      </c>
      <c r="D64" s="432" t="s">
        <v>965</v>
      </c>
      <c r="E64" s="462" t="s">
        <v>1012</v>
      </c>
      <c r="F64" s="462"/>
      <c r="G64" s="462"/>
      <c r="H64" s="462"/>
      <c r="I64" s="462"/>
      <c r="J64" s="463"/>
      <c r="K64" s="249"/>
      <c r="L64" s="249"/>
      <c r="M64" s="348"/>
      <c r="N64" s="184"/>
    </row>
    <row r="65" spans="1:14" ht="14.25" customHeight="1" x14ac:dyDescent="0.25">
      <c r="A65" s="350"/>
      <c r="B65" s="202" t="s">
        <v>523</v>
      </c>
      <c r="C65" s="427"/>
      <c r="D65" s="280"/>
      <c r="E65" s="460"/>
      <c r="F65" s="460"/>
      <c r="G65" s="460"/>
      <c r="H65" s="460"/>
      <c r="I65" s="460"/>
      <c r="J65" s="461"/>
      <c r="K65" s="249"/>
      <c r="L65" s="249"/>
      <c r="M65" s="348"/>
      <c r="N65" s="184"/>
    </row>
    <row r="66" spans="1:14" ht="62.25" customHeight="1" x14ac:dyDescent="0.25">
      <c r="A66" s="350"/>
      <c r="B66" s="431" t="s">
        <v>522</v>
      </c>
      <c r="C66" s="215" t="s">
        <v>1013</v>
      </c>
      <c r="D66" s="432" t="s">
        <v>1014</v>
      </c>
      <c r="E66" s="464" t="s">
        <v>1015</v>
      </c>
      <c r="F66" s="465"/>
      <c r="G66" s="465"/>
      <c r="H66" s="465"/>
      <c r="I66" s="465"/>
      <c r="J66" s="466"/>
      <c r="K66" s="249"/>
      <c r="L66" s="249"/>
      <c r="M66" s="348"/>
      <c r="N66" s="184"/>
    </row>
    <row r="67" spans="1:14" ht="14.25" customHeight="1" x14ac:dyDescent="0.25">
      <c r="A67" s="350"/>
      <c r="B67" s="202" t="s">
        <v>521</v>
      </c>
      <c r="C67" s="427" t="s">
        <v>965</v>
      </c>
      <c r="D67" s="280" t="s">
        <v>965</v>
      </c>
      <c r="E67" s="460" t="s">
        <v>1034</v>
      </c>
      <c r="F67" s="460"/>
      <c r="G67" s="460"/>
      <c r="H67" s="460"/>
      <c r="I67" s="460"/>
      <c r="J67" s="461"/>
      <c r="K67" s="249"/>
      <c r="L67" s="249"/>
      <c r="M67" s="348"/>
      <c r="N67" s="184"/>
    </row>
    <row r="68" spans="1:14" ht="14.25" customHeight="1" x14ac:dyDescent="0.25">
      <c r="A68" s="350"/>
      <c r="B68" s="202" t="s">
        <v>520</v>
      </c>
      <c r="C68" s="427" t="s">
        <v>965</v>
      </c>
      <c r="D68" s="427" t="s">
        <v>965</v>
      </c>
      <c r="E68" s="460" t="s">
        <v>1034</v>
      </c>
      <c r="F68" s="460"/>
      <c r="G68" s="460"/>
      <c r="H68" s="460"/>
      <c r="I68" s="460"/>
      <c r="J68" s="461"/>
      <c r="K68" s="249"/>
      <c r="L68" s="249"/>
      <c r="M68" s="348"/>
      <c r="N68" s="184"/>
    </row>
    <row r="69" spans="1:14" ht="14.25" customHeight="1" x14ac:dyDescent="0.25">
      <c r="A69" s="350"/>
      <c r="B69" s="199" t="s">
        <v>426</v>
      </c>
      <c r="C69" s="427" t="s">
        <v>965</v>
      </c>
      <c r="D69" s="427" t="s">
        <v>965</v>
      </c>
      <c r="E69" s="460" t="s">
        <v>1034</v>
      </c>
      <c r="F69" s="460"/>
      <c r="G69" s="460"/>
      <c r="H69" s="460"/>
      <c r="I69" s="460"/>
      <c r="J69" s="461"/>
      <c r="K69" s="249"/>
      <c r="L69" s="249"/>
      <c r="M69" s="348"/>
      <c r="N69" s="184"/>
    </row>
    <row r="70" spans="1:14" ht="14.25" customHeight="1" x14ac:dyDescent="0.25">
      <c r="A70" s="350"/>
      <c r="B70" s="199" t="s">
        <v>124</v>
      </c>
      <c r="C70" s="427" t="s">
        <v>965</v>
      </c>
      <c r="D70" s="427" t="s">
        <v>965</v>
      </c>
      <c r="E70" s="460" t="s">
        <v>1016</v>
      </c>
      <c r="F70" s="460"/>
      <c r="G70" s="460"/>
      <c r="H70" s="460"/>
      <c r="I70" s="460"/>
      <c r="J70" s="461"/>
      <c r="K70" s="249"/>
      <c r="L70" s="249"/>
      <c r="M70" s="348"/>
      <c r="N70" s="184"/>
    </row>
    <row r="71" spans="1:14" ht="45.75" customHeight="1" thickBot="1" x14ac:dyDescent="0.3">
      <c r="A71" s="350"/>
      <c r="B71" s="191" t="s">
        <v>5</v>
      </c>
      <c r="C71" s="211" t="s">
        <v>986</v>
      </c>
      <c r="D71" s="213" t="s">
        <v>965</v>
      </c>
      <c r="E71" s="490"/>
      <c r="F71" s="490"/>
      <c r="G71" s="490"/>
      <c r="H71" s="490"/>
      <c r="I71" s="490"/>
      <c r="J71" s="491"/>
      <c r="K71" s="249"/>
      <c r="L71" s="249"/>
      <c r="M71" s="348"/>
      <c r="N71" s="184"/>
    </row>
    <row r="72" spans="1:14" ht="27.75" customHeight="1" x14ac:dyDescent="0.25">
      <c r="A72" s="355" t="s">
        <v>519</v>
      </c>
      <c r="B72" s="252" t="s">
        <v>518</v>
      </c>
      <c r="C72" s="251"/>
      <c r="D72" s="249"/>
      <c r="E72" s="249"/>
      <c r="F72" s="249"/>
      <c r="G72" s="249"/>
      <c r="H72" s="249"/>
      <c r="I72" s="249"/>
      <c r="J72" s="249"/>
      <c r="K72" s="249"/>
      <c r="L72" s="249"/>
      <c r="M72" s="348"/>
      <c r="N72" s="184"/>
    </row>
    <row r="73" spans="1:14" ht="21" customHeight="1" thickBot="1" x14ac:dyDescent="0.3">
      <c r="A73" s="355"/>
      <c r="B73" s="256" t="s">
        <v>517</v>
      </c>
      <c r="C73" s="250"/>
      <c r="D73" s="249"/>
      <c r="E73" s="249"/>
      <c r="F73" s="249"/>
      <c r="G73" s="249"/>
      <c r="H73" s="249"/>
      <c r="I73" s="249"/>
      <c r="J73" s="249"/>
      <c r="K73" s="249"/>
      <c r="L73" s="249"/>
      <c r="M73" s="348"/>
      <c r="N73" s="184"/>
    </row>
    <row r="74" spans="1:14" ht="34.5" customHeight="1" thickBot="1" x14ac:dyDescent="0.3">
      <c r="A74" s="405"/>
      <c r="B74" s="440" t="s">
        <v>1020</v>
      </c>
      <c r="C74" s="473"/>
      <c r="D74" s="473"/>
      <c r="E74" s="474"/>
      <c r="F74" s="249"/>
      <c r="G74" s="249"/>
      <c r="H74" s="249"/>
      <c r="I74" s="249"/>
      <c r="J74" s="249"/>
      <c r="K74" s="249"/>
      <c r="L74" s="249"/>
      <c r="M74" s="348"/>
      <c r="N74" s="184"/>
    </row>
    <row r="75" spans="1:14" ht="34.5" customHeight="1" thickBot="1" x14ac:dyDescent="0.3">
      <c r="A75" s="405"/>
      <c r="B75" s="440" t="s">
        <v>1021</v>
      </c>
      <c r="C75" s="473"/>
      <c r="D75" s="473"/>
      <c r="E75" s="474"/>
      <c r="F75" s="249"/>
      <c r="G75" s="249"/>
      <c r="H75" s="249"/>
      <c r="I75" s="249"/>
      <c r="J75" s="249"/>
      <c r="K75" s="249"/>
      <c r="L75" s="249"/>
      <c r="M75" s="348"/>
      <c r="N75" s="184"/>
    </row>
    <row r="76" spans="1:14" ht="34.5" customHeight="1" thickBot="1" x14ac:dyDescent="0.3">
      <c r="A76" s="405"/>
      <c r="B76" s="440" t="s">
        <v>1022</v>
      </c>
      <c r="C76" s="441"/>
      <c r="D76" s="441"/>
      <c r="E76" s="442"/>
      <c r="F76" s="249"/>
      <c r="G76" s="249"/>
      <c r="H76" s="249"/>
      <c r="I76" s="249"/>
      <c r="J76" s="249"/>
      <c r="K76" s="249"/>
      <c r="L76" s="249"/>
      <c r="M76" s="348"/>
      <c r="N76" s="184"/>
    </row>
    <row r="77" spans="1:14" ht="34.5" customHeight="1" thickBot="1" x14ac:dyDescent="0.3">
      <c r="A77" s="405"/>
      <c r="B77" s="440" t="s">
        <v>1023</v>
      </c>
      <c r="C77" s="441"/>
      <c r="D77" s="441"/>
      <c r="E77" s="442"/>
      <c r="F77" s="249"/>
      <c r="G77" s="249"/>
      <c r="H77" s="249"/>
      <c r="I77" s="249"/>
      <c r="J77" s="249"/>
      <c r="K77" s="249"/>
      <c r="L77" s="249"/>
      <c r="M77" s="348"/>
      <c r="N77" s="184"/>
    </row>
    <row r="78" spans="1:14" ht="34.5" customHeight="1" thickBot="1" x14ac:dyDescent="0.3">
      <c r="A78" s="405"/>
      <c r="B78" s="440" t="s">
        <v>1024</v>
      </c>
      <c r="C78" s="441"/>
      <c r="D78" s="441"/>
      <c r="E78" s="442"/>
      <c r="F78" s="249"/>
      <c r="G78" s="249"/>
      <c r="H78" s="249"/>
      <c r="I78" s="249"/>
      <c r="J78" s="249"/>
      <c r="K78" s="249"/>
      <c r="L78" s="249"/>
      <c r="M78" s="348"/>
      <c r="N78" s="184"/>
    </row>
    <row r="79" spans="1:14" ht="27.75" customHeight="1" x14ac:dyDescent="0.25">
      <c r="A79" s="355" t="s">
        <v>516</v>
      </c>
      <c r="B79" s="456" t="s">
        <v>515</v>
      </c>
      <c r="C79" s="453"/>
      <c r="D79" s="453"/>
      <c r="E79" s="453"/>
      <c r="F79" s="249"/>
      <c r="G79" s="249"/>
      <c r="H79" s="249"/>
      <c r="I79" s="249"/>
      <c r="J79" s="249"/>
      <c r="K79" s="249"/>
      <c r="L79" s="249"/>
      <c r="M79" s="348"/>
      <c r="N79" s="184"/>
    </row>
    <row r="80" spans="1:14" ht="21" customHeight="1" x14ac:dyDescent="0.25">
      <c r="A80" s="355"/>
      <c r="B80" s="256" t="s">
        <v>514</v>
      </c>
      <c r="C80" s="250"/>
      <c r="D80" s="249"/>
      <c r="E80" s="249"/>
      <c r="F80" s="249"/>
      <c r="G80" s="249"/>
      <c r="H80" s="249"/>
      <c r="I80" s="249"/>
      <c r="J80" s="249"/>
      <c r="K80" s="249"/>
      <c r="L80" s="249"/>
      <c r="M80" s="348"/>
      <c r="N80" s="184"/>
    </row>
    <row r="81" spans="1:17" ht="21" customHeight="1" x14ac:dyDescent="0.25">
      <c r="A81" s="355"/>
      <c r="B81" s="255" t="s">
        <v>513</v>
      </c>
      <c r="C81" s="249"/>
      <c r="D81" s="249"/>
      <c r="E81" s="249"/>
      <c r="F81" s="249"/>
      <c r="G81" s="249"/>
      <c r="H81" s="249"/>
      <c r="I81" s="249"/>
      <c r="J81" s="249"/>
      <c r="K81" s="249"/>
      <c r="L81" s="249"/>
      <c r="M81" s="348"/>
      <c r="N81" s="184"/>
    </row>
    <row r="82" spans="1:17" ht="21" customHeight="1" thickBot="1" x14ac:dyDescent="0.3">
      <c r="A82" s="355"/>
      <c r="B82" s="254" t="s">
        <v>512</v>
      </c>
      <c r="C82" s="249"/>
      <c r="D82" s="249"/>
      <c r="E82" s="249"/>
      <c r="F82" s="249"/>
      <c r="G82" s="249"/>
      <c r="H82" s="249"/>
      <c r="I82" s="249"/>
      <c r="J82" s="249"/>
      <c r="K82" s="249"/>
      <c r="L82" s="249"/>
      <c r="M82" s="348"/>
      <c r="N82" s="184"/>
    </row>
    <row r="83" spans="1:17" ht="78.75" customHeight="1" thickBot="1" x14ac:dyDescent="0.3">
      <c r="A83" s="355"/>
      <c r="B83" s="440" t="s">
        <v>1034</v>
      </c>
      <c r="C83" s="473"/>
      <c r="D83" s="473"/>
      <c r="E83" s="474"/>
      <c r="F83" s="249"/>
      <c r="G83" s="249"/>
      <c r="H83" s="249"/>
      <c r="I83" s="249"/>
      <c r="J83" s="249"/>
      <c r="K83" s="249"/>
      <c r="L83" s="249"/>
      <c r="M83" s="348"/>
      <c r="N83" s="184"/>
    </row>
    <row r="84" spans="1:17" x14ac:dyDescent="0.25">
      <c r="A84" s="350"/>
      <c r="B84" s="249"/>
      <c r="C84" s="249"/>
      <c r="D84" s="249"/>
      <c r="E84" s="249"/>
      <c r="F84" s="249"/>
      <c r="G84" s="249"/>
      <c r="H84" s="249"/>
      <c r="I84" s="249"/>
      <c r="J84" s="249"/>
      <c r="K84" s="249"/>
      <c r="L84" s="249"/>
      <c r="M84" s="348"/>
      <c r="N84" s="184"/>
    </row>
    <row r="85" spans="1:17" ht="24" customHeight="1" x14ac:dyDescent="0.25">
      <c r="A85" s="351"/>
      <c r="B85" s="253" t="s">
        <v>341</v>
      </c>
      <c r="C85" s="253"/>
      <c r="D85" s="253"/>
      <c r="E85" s="253"/>
      <c r="F85" s="253"/>
      <c r="G85" s="253"/>
      <c r="H85" s="253"/>
      <c r="I85" s="253"/>
      <c r="J85" s="253"/>
      <c r="K85" s="253"/>
      <c r="L85" s="253"/>
      <c r="M85" s="352"/>
      <c r="N85" s="184"/>
    </row>
    <row r="86" spans="1:17" ht="24" customHeight="1" x14ac:dyDescent="0.25">
      <c r="A86" s="355" t="s">
        <v>511</v>
      </c>
      <c r="B86" s="252" t="s">
        <v>339</v>
      </c>
      <c r="C86" s="251"/>
      <c r="D86" s="249"/>
      <c r="E86" s="249"/>
      <c r="F86" s="249"/>
      <c r="G86" s="249"/>
      <c r="H86" s="249"/>
      <c r="I86" s="249"/>
      <c r="J86" s="249"/>
      <c r="K86" s="249"/>
      <c r="L86" s="249"/>
      <c r="M86" s="348"/>
      <c r="N86" s="184"/>
    </row>
    <row r="87" spans="1:17" ht="31.5" customHeight="1" thickBot="1" x14ac:dyDescent="0.3">
      <c r="A87" s="355"/>
      <c r="B87" s="556" t="s">
        <v>510</v>
      </c>
      <c r="C87" s="557"/>
      <c r="D87" s="557"/>
      <c r="E87" s="557"/>
      <c r="F87" s="249"/>
      <c r="G87" s="249"/>
      <c r="H87" s="249"/>
      <c r="I87" s="249"/>
      <c r="J87" s="249"/>
      <c r="K87" s="249"/>
      <c r="L87" s="249"/>
      <c r="M87" s="348"/>
      <c r="N87" s="184"/>
    </row>
    <row r="88" spans="1:17" ht="78.75" customHeight="1" thickBot="1" x14ac:dyDescent="0.3">
      <c r="A88" s="355"/>
      <c r="B88" s="537"/>
      <c r="C88" s="538"/>
      <c r="D88" s="538"/>
      <c r="E88" s="539"/>
      <c r="F88" s="249"/>
      <c r="G88" s="249"/>
      <c r="H88" s="249"/>
      <c r="I88" s="249"/>
      <c r="J88" s="249"/>
      <c r="K88" s="249"/>
      <c r="L88" s="249"/>
      <c r="M88" s="348"/>
      <c r="N88" s="184"/>
    </row>
    <row r="89" spans="1:17" x14ac:dyDescent="0.25">
      <c r="A89" s="350"/>
      <c r="B89" s="249"/>
      <c r="C89" s="249"/>
      <c r="D89" s="249"/>
      <c r="E89" s="249"/>
      <c r="F89" s="249"/>
      <c r="G89" s="249"/>
      <c r="H89" s="249"/>
      <c r="I89" s="249"/>
      <c r="J89" s="249"/>
      <c r="K89" s="249"/>
      <c r="L89" s="249"/>
      <c r="M89" s="348"/>
      <c r="N89" s="184"/>
    </row>
    <row r="90" spans="1:17" ht="30" customHeight="1" x14ac:dyDescent="0.25">
      <c r="A90" s="356">
        <v>3</v>
      </c>
      <c r="B90" s="248" t="s">
        <v>509</v>
      </c>
      <c r="C90" s="248"/>
      <c r="D90" s="247"/>
      <c r="E90" s="247"/>
      <c r="F90" s="247"/>
      <c r="G90" s="247"/>
      <c r="H90" s="247"/>
      <c r="I90" s="247"/>
      <c r="J90" s="247"/>
      <c r="K90" s="247"/>
      <c r="L90" s="247"/>
      <c r="M90" s="357"/>
      <c r="N90" s="184"/>
    </row>
    <row r="91" spans="1:17" ht="21" customHeight="1" x14ac:dyDescent="0.25">
      <c r="A91" s="358"/>
      <c r="B91" s="188" t="s">
        <v>508</v>
      </c>
      <c r="C91" s="188"/>
      <c r="D91" s="188"/>
      <c r="E91" s="188"/>
      <c r="F91" s="188"/>
      <c r="G91" s="188"/>
      <c r="H91" s="188"/>
      <c r="I91" s="188"/>
      <c r="J91" s="188"/>
      <c r="K91" s="188"/>
      <c r="L91" s="188"/>
      <c r="M91" s="359"/>
      <c r="N91" s="184"/>
    </row>
    <row r="92" spans="1:17" x14ac:dyDescent="0.25">
      <c r="A92" s="360" t="s">
        <v>507</v>
      </c>
      <c r="B92" s="242" t="s">
        <v>506</v>
      </c>
      <c r="C92" s="187"/>
      <c r="D92" s="186"/>
      <c r="E92" s="186"/>
      <c r="F92" s="186"/>
      <c r="G92" s="186"/>
      <c r="H92" s="186"/>
      <c r="I92" s="186"/>
      <c r="J92" s="186"/>
      <c r="K92" s="186"/>
      <c r="L92" s="186"/>
      <c r="M92" s="361"/>
      <c r="N92" s="184"/>
    </row>
    <row r="93" spans="1:17" ht="107.25" customHeight="1" x14ac:dyDescent="0.25">
      <c r="A93" s="360"/>
      <c r="B93" s="555" t="s">
        <v>505</v>
      </c>
      <c r="C93" s="452"/>
      <c r="D93" s="452"/>
      <c r="E93" s="452"/>
      <c r="F93" s="186"/>
      <c r="G93" s="186"/>
      <c r="H93" s="186"/>
      <c r="I93" s="186"/>
      <c r="J93" s="186"/>
      <c r="K93" s="186"/>
      <c r="L93" s="186"/>
      <c r="M93" s="361"/>
      <c r="N93" s="184"/>
    </row>
    <row r="94" spans="1:17" ht="45.75" customHeight="1" x14ac:dyDescent="0.25">
      <c r="A94" s="362"/>
      <c r="B94" s="452" t="s">
        <v>504</v>
      </c>
      <c r="C94" s="452"/>
      <c r="D94" s="452"/>
      <c r="E94" s="452"/>
      <c r="F94" s="186"/>
      <c r="G94" s="186"/>
      <c r="H94" s="186"/>
      <c r="I94" s="186"/>
      <c r="J94" s="186"/>
      <c r="K94" s="186"/>
      <c r="L94" s="186"/>
      <c r="M94" s="361"/>
      <c r="N94" s="184"/>
      <c r="Q94" s="184"/>
    </row>
    <row r="95" spans="1:17" ht="66" customHeight="1" thickBot="1" x14ac:dyDescent="0.3">
      <c r="A95" s="362"/>
      <c r="B95" s="467" t="s">
        <v>503</v>
      </c>
      <c r="C95" s="467"/>
      <c r="D95" s="467"/>
      <c r="E95" s="467"/>
      <c r="F95" s="186"/>
      <c r="G95" s="186"/>
      <c r="H95" s="186"/>
      <c r="I95" s="186"/>
      <c r="J95" s="186"/>
      <c r="K95" s="186"/>
      <c r="L95" s="186"/>
      <c r="M95" s="361"/>
      <c r="N95" s="184"/>
      <c r="Q95" s="184"/>
    </row>
    <row r="96" spans="1:17" ht="24" customHeight="1" x14ac:dyDescent="0.25">
      <c r="A96" s="362"/>
      <c r="B96" s="194" t="s">
        <v>502</v>
      </c>
      <c r="C96" s="246" t="s">
        <v>0</v>
      </c>
      <c r="D96" s="246" t="s">
        <v>501</v>
      </c>
      <c r="E96" s="246" t="s">
        <v>500</v>
      </c>
      <c r="F96" s="246" t="s">
        <v>499</v>
      </c>
      <c r="G96" s="246" t="s">
        <v>498</v>
      </c>
      <c r="H96" s="246" t="s">
        <v>411</v>
      </c>
      <c r="I96" s="240" t="s">
        <v>9</v>
      </c>
      <c r="J96" s="226" t="s">
        <v>8</v>
      </c>
      <c r="K96" s="186"/>
      <c r="L96" s="186"/>
      <c r="M96" s="361"/>
      <c r="N96" s="184"/>
      <c r="Q96" s="184"/>
    </row>
    <row r="97" spans="1:17" ht="18" x14ac:dyDescent="0.35">
      <c r="A97" s="362"/>
      <c r="B97" s="202" t="s">
        <v>497</v>
      </c>
      <c r="C97" s="217" t="s">
        <v>626</v>
      </c>
      <c r="D97" s="217" t="s">
        <v>929</v>
      </c>
      <c r="E97" s="201">
        <f>SUM(H118,H124)</f>
        <v>17.683578310413353</v>
      </c>
      <c r="F97" s="201">
        <f>SUM(H119)</f>
        <v>431.75058417960571</v>
      </c>
      <c r="G97" s="201">
        <f>SUM(H120:H123,H125:H129)</f>
        <v>464.774265324037</v>
      </c>
      <c r="H97" s="201">
        <f t="shared" ref="H97:H112" si="0">SUM(E97:G97)</f>
        <v>914.20842781405599</v>
      </c>
      <c r="I97" s="217" t="s">
        <v>14</v>
      </c>
      <c r="J97" s="245"/>
      <c r="K97" s="186"/>
      <c r="L97" s="186"/>
      <c r="M97" s="361"/>
      <c r="N97" s="184"/>
      <c r="Q97" s="184"/>
    </row>
    <row r="98" spans="1:17" ht="18" x14ac:dyDescent="0.35">
      <c r="A98" s="362"/>
      <c r="B98" s="202" t="s">
        <v>496</v>
      </c>
      <c r="C98" s="217" t="str">
        <f>VLOOKUP(C$97,ListsReq!$C$3:$R$34,2,FALSE)</f>
        <v>2015/16</v>
      </c>
      <c r="D98" s="217" t="str">
        <f t="shared" ref="D98:D112" si="1">D97</f>
        <v>Financial (April to March)</v>
      </c>
      <c r="E98" s="201"/>
      <c r="F98" s="201"/>
      <c r="G98" s="201"/>
      <c r="H98" s="201">
        <f t="shared" si="0"/>
        <v>0</v>
      </c>
      <c r="I98" s="217" t="s">
        <v>14</v>
      </c>
      <c r="J98" s="245"/>
      <c r="K98" s="186"/>
      <c r="L98" s="186"/>
      <c r="M98" s="361"/>
      <c r="N98" s="184"/>
      <c r="Q98" s="184"/>
    </row>
    <row r="99" spans="1:17" ht="18" x14ac:dyDescent="0.35">
      <c r="A99" s="362"/>
      <c r="B99" s="202" t="s">
        <v>495</v>
      </c>
      <c r="C99" s="217" t="str">
        <f>VLOOKUP(C$97,ListsReq!$C$3:$R$34,3,FALSE)</f>
        <v>2016/17</v>
      </c>
      <c r="D99" s="217" t="str">
        <f t="shared" si="1"/>
        <v>Financial (April to March)</v>
      </c>
      <c r="E99" s="201"/>
      <c r="F99" s="201"/>
      <c r="G99" s="201"/>
      <c r="H99" s="201">
        <f t="shared" si="0"/>
        <v>0</v>
      </c>
      <c r="I99" s="217" t="s">
        <v>14</v>
      </c>
      <c r="J99" s="245"/>
      <c r="K99" s="186"/>
      <c r="L99" s="186"/>
      <c r="M99" s="361"/>
      <c r="N99" s="184"/>
      <c r="Q99" s="184"/>
    </row>
    <row r="100" spans="1:17" ht="18" x14ac:dyDescent="0.35">
      <c r="A100" s="362"/>
      <c r="B100" s="202" t="s">
        <v>494</v>
      </c>
      <c r="C100" s="217" t="str">
        <f>VLOOKUP(C$97,ListsReq!$C$3:$R$34,4,FALSE)</f>
        <v>2017/18</v>
      </c>
      <c r="D100" s="217" t="str">
        <f t="shared" si="1"/>
        <v>Financial (April to March)</v>
      </c>
      <c r="E100" s="201"/>
      <c r="F100" s="201"/>
      <c r="G100" s="201"/>
      <c r="H100" s="201">
        <f t="shared" si="0"/>
        <v>0</v>
      </c>
      <c r="I100" s="217" t="s">
        <v>14</v>
      </c>
      <c r="J100" s="245"/>
      <c r="K100" s="186"/>
      <c r="L100" s="186"/>
      <c r="M100" s="361"/>
      <c r="N100" s="184"/>
      <c r="Q100" s="184"/>
    </row>
    <row r="101" spans="1:17" ht="18" x14ac:dyDescent="0.35">
      <c r="A101" s="362"/>
      <c r="B101" s="202" t="s">
        <v>493</v>
      </c>
      <c r="C101" s="217" t="str">
        <f>VLOOKUP(C$97,ListsReq!$C$3:$R$34,5,FALSE)</f>
        <v>2018/19</v>
      </c>
      <c r="D101" s="217" t="str">
        <f t="shared" si="1"/>
        <v>Financial (April to March)</v>
      </c>
      <c r="E101" s="201"/>
      <c r="F101" s="201"/>
      <c r="G101" s="201"/>
      <c r="H101" s="201">
        <f t="shared" si="0"/>
        <v>0</v>
      </c>
      <c r="I101" s="217" t="s">
        <v>14</v>
      </c>
      <c r="J101" s="245"/>
      <c r="K101" s="186"/>
      <c r="L101" s="186"/>
      <c r="M101" s="361"/>
      <c r="N101" s="184"/>
      <c r="Q101" s="184"/>
    </row>
    <row r="102" spans="1:17" ht="18" x14ac:dyDescent="0.35">
      <c r="A102" s="362"/>
      <c r="B102" s="202" t="s">
        <v>492</v>
      </c>
      <c r="C102" s="217" t="str">
        <f>VLOOKUP(C$97,ListsReq!$C$3:$R$34,6,FALSE)</f>
        <v>2019/20</v>
      </c>
      <c r="D102" s="217" t="str">
        <f t="shared" si="1"/>
        <v>Financial (April to March)</v>
      </c>
      <c r="E102" s="201"/>
      <c r="F102" s="201"/>
      <c r="G102" s="201"/>
      <c r="H102" s="201">
        <f t="shared" si="0"/>
        <v>0</v>
      </c>
      <c r="I102" s="217" t="s">
        <v>14</v>
      </c>
      <c r="J102" s="245"/>
      <c r="K102" s="186"/>
      <c r="L102" s="186"/>
      <c r="M102" s="361"/>
      <c r="N102" s="184"/>
      <c r="Q102" s="184"/>
    </row>
    <row r="103" spans="1:17" ht="18" x14ac:dyDescent="0.35">
      <c r="A103" s="362"/>
      <c r="B103" s="202" t="s">
        <v>491</v>
      </c>
      <c r="C103" s="217">
        <f>VLOOKUP(C$97,ListsReq!$C$3:$R$34,7,FALSE)</f>
        <v>0</v>
      </c>
      <c r="D103" s="217" t="str">
        <f t="shared" si="1"/>
        <v>Financial (April to March)</v>
      </c>
      <c r="E103" s="201"/>
      <c r="F103" s="201"/>
      <c r="G103" s="201"/>
      <c r="H103" s="201">
        <f t="shared" si="0"/>
        <v>0</v>
      </c>
      <c r="I103" s="217" t="s">
        <v>14</v>
      </c>
      <c r="J103" s="245"/>
      <c r="K103" s="186"/>
      <c r="L103" s="186"/>
      <c r="M103" s="361"/>
      <c r="N103" s="184"/>
      <c r="Q103" s="184"/>
    </row>
    <row r="104" spans="1:17" ht="18" x14ac:dyDescent="0.35">
      <c r="A104" s="362"/>
      <c r="B104" s="202" t="s">
        <v>490</v>
      </c>
      <c r="C104" s="217">
        <f>VLOOKUP(C$97,ListsReq!$C$3:$R$34,8,FALSE)</f>
        <v>0</v>
      </c>
      <c r="D104" s="217" t="str">
        <f t="shared" si="1"/>
        <v>Financial (April to March)</v>
      </c>
      <c r="E104" s="201"/>
      <c r="F104" s="201"/>
      <c r="G104" s="201"/>
      <c r="H104" s="201">
        <f t="shared" si="0"/>
        <v>0</v>
      </c>
      <c r="I104" s="217" t="s">
        <v>14</v>
      </c>
      <c r="J104" s="245"/>
      <c r="K104" s="186"/>
      <c r="L104" s="186"/>
      <c r="M104" s="361"/>
      <c r="N104" s="184"/>
      <c r="Q104" s="184"/>
    </row>
    <row r="105" spans="1:17" ht="18" x14ac:dyDescent="0.35">
      <c r="A105" s="362"/>
      <c r="B105" s="202" t="s">
        <v>489</v>
      </c>
      <c r="C105" s="217">
        <f>VLOOKUP(C$97,ListsReq!$C$3:$R$34,9,FALSE)</f>
        <v>0</v>
      </c>
      <c r="D105" s="217" t="str">
        <f t="shared" si="1"/>
        <v>Financial (April to March)</v>
      </c>
      <c r="E105" s="201"/>
      <c r="F105" s="201"/>
      <c r="G105" s="201"/>
      <c r="H105" s="201">
        <f t="shared" si="0"/>
        <v>0</v>
      </c>
      <c r="I105" s="217" t="s">
        <v>14</v>
      </c>
      <c r="J105" s="245"/>
      <c r="K105" s="186"/>
      <c r="L105" s="186"/>
      <c r="M105" s="361"/>
      <c r="N105" s="184"/>
      <c r="Q105" s="184"/>
    </row>
    <row r="106" spans="1:17" ht="18" x14ac:dyDescent="0.35">
      <c r="A106" s="362"/>
      <c r="B106" s="202" t="s">
        <v>488</v>
      </c>
      <c r="C106" s="217">
        <f>VLOOKUP(C$97,ListsReq!$C$3:$R$34,10,FALSE)</f>
        <v>0</v>
      </c>
      <c r="D106" s="217" t="str">
        <f t="shared" si="1"/>
        <v>Financial (April to March)</v>
      </c>
      <c r="E106" s="201"/>
      <c r="F106" s="201"/>
      <c r="G106" s="201"/>
      <c r="H106" s="201">
        <f t="shared" si="0"/>
        <v>0</v>
      </c>
      <c r="I106" s="217" t="s">
        <v>14</v>
      </c>
      <c r="J106" s="245"/>
      <c r="K106" s="186"/>
      <c r="L106" s="186"/>
      <c r="M106" s="361"/>
      <c r="N106" s="184"/>
      <c r="Q106" s="184"/>
    </row>
    <row r="107" spans="1:17" ht="18" x14ac:dyDescent="0.35">
      <c r="A107" s="362"/>
      <c r="B107" s="202" t="s">
        <v>487</v>
      </c>
      <c r="C107" s="217">
        <f>VLOOKUP(C$97,ListsReq!$C$3:$R$34,11,FALSE)</f>
        <v>0</v>
      </c>
      <c r="D107" s="217" t="str">
        <f t="shared" si="1"/>
        <v>Financial (April to March)</v>
      </c>
      <c r="E107" s="201"/>
      <c r="F107" s="201"/>
      <c r="G107" s="201"/>
      <c r="H107" s="201">
        <f t="shared" si="0"/>
        <v>0</v>
      </c>
      <c r="I107" s="217" t="s">
        <v>14</v>
      </c>
      <c r="J107" s="245"/>
      <c r="K107" s="186"/>
      <c r="L107" s="186"/>
      <c r="M107" s="361"/>
      <c r="N107" s="184"/>
      <c r="Q107" s="184"/>
    </row>
    <row r="108" spans="1:17" ht="18" x14ac:dyDescent="0.35">
      <c r="A108" s="362"/>
      <c r="B108" s="202" t="s">
        <v>486</v>
      </c>
      <c r="C108" s="217">
        <f>VLOOKUP(C$97,ListsReq!$C$3:$R$34,12,FALSE)</f>
        <v>0</v>
      </c>
      <c r="D108" s="217" t="str">
        <f t="shared" si="1"/>
        <v>Financial (April to March)</v>
      </c>
      <c r="E108" s="201"/>
      <c r="F108" s="201"/>
      <c r="G108" s="201"/>
      <c r="H108" s="201">
        <f t="shared" si="0"/>
        <v>0</v>
      </c>
      <c r="I108" s="217" t="s">
        <v>14</v>
      </c>
      <c r="J108" s="245"/>
      <c r="K108" s="186"/>
      <c r="L108" s="186"/>
      <c r="M108" s="361"/>
      <c r="N108" s="184"/>
      <c r="Q108" s="184"/>
    </row>
    <row r="109" spans="1:17" ht="18" x14ac:dyDescent="0.35">
      <c r="A109" s="362"/>
      <c r="B109" s="202" t="s">
        <v>485</v>
      </c>
      <c r="C109" s="217">
        <f>VLOOKUP(C$97,ListsReq!$C$3:$R$34,13,FALSE)</f>
        <v>0</v>
      </c>
      <c r="D109" s="217" t="str">
        <f t="shared" si="1"/>
        <v>Financial (April to March)</v>
      </c>
      <c r="E109" s="201"/>
      <c r="F109" s="201"/>
      <c r="G109" s="201"/>
      <c r="H109" s="201">
        <f t="shared" si="0"/>
        <v>0</v>
      </c>
      <c r="I109" s="217" t="s">
        <v>14</v>
      </c>
      <c r="J109" s="245"/>
      <c r="K109" s="186"/>
      <c r="L109" s="186"/>
      <c r="M109" s="361"/>
      <c r="N109" s="184"/>
      <c r="Q109" s="184"/>
    </row>
    <row r="110" spans="1:17" ht="18" x14ac:dyDescent="0.35">
      <c r="A110" s="362"/>
      <c r="B110" s="202" t="s">
        <v>484</v>
      </c>
      <c r="C110" s="217">
        <f>VLOOKUP(C$97,ListsReq!$C$3:$R$34,14,FALSE)</f>
        <v>0</v>
      </c>
      <c r="D110" s="217" t="str">
        <f t="shared" si="1"/>
        <v>Financial (April to March)</v>
      </c>
      <c r="E110" s="201"/>
      <c r="F110" s="201"/>
      <c r="G110" s="201"/>
      <c r="H110" s="201">
        <f t="shared" si="0"/>
        <v>0</v>
      </c>
      <c r="I110" s="217" t="s">
        <v>14</v>
      </c>
      <c r="J110" s="245"/>
      <c r="K110" s="186"/>
      <c r="L110" s="186"/>
      <c r="M110" s="361"/>
      <c r="N110" s="184"/>
      <c r="Q110" s="184"/>
    </row>
    <row r="111" spans="1:17" ht="18" x14ac:dyDescent="0.35">
      <c r="A111" s="362"/>
      <c r="B111" s="202" t="s">
        <v>483</v>
      </c>
      <c r="C111" s="217">
        <f>VLOOKUP(C$97,ListsReq!$C$3:$R$34,15,FALSE)</f>
        <v>0</v>
      </c>
      <c r="D111" s="217" t="str">
        <f t="shared" si="1"/>
        <v>Financial (April to March)</v>
      </c>
      <c r="E111" s="201"/>
      <c r="F111" s="201"/>
      <c r="G111" s="201"/>
      <c r="H111" s="201">
        <f t="shared" si="0"/>
        <v>0</v>
      </c>
      <c r="I111" s="217" t="s">
        <v>14</v>
      </c>
      <c r="J111" s="245"/>
      <c r="K111" s="186"/>
      <c r="L111" s="186"/>
      <c r="M111" s="361"/>
      <c r="N111" s="184"/>
      <c r="Q111" s="184"/>
    </row>
    <row r="112" spans="1:17" ht="18.75" thickBot="1" x14ac:dyDescent="0.4">
      <c r="A112" s="362"/>
      <c r="B112" s="191" t="s">
        <v>482</v>
      </c>
      <c r="C112" s="213">
        <f>VLOOKUP(C$97,ListsReq!$C$3:$R$34,16,FALSE)</f>
        <v>0</v>
      </c>
      <c r="D112" s="213" t="str">
        <f t="shared" si="1"/>
        <v>Financial (April to March)</v>
      </c>
      <c r="E112" s="190"/>
      <c r="F112" s="190"/>
      <c r="G112" s="190"/>
      <c r="H112" s="190">
        <f t="shared" si="0"/>
        <v>0</v>
      </c>
      <c r="I112" s="213" t="s">
        <v>14</v>
      </c>
      <c r="J112" s="244"/>
      <c r="K112" s="186"/>
      <c r="L112" s="186"/>
      <c r="M112" s="361"/>
      <c r="N112" s="184"/>
      <c r="Q112" s="184"/>
    </row>
    <row r="113" spans="1:15" x14ac:dyDescent="0.25">
      <c r="A113" s="360"/>
      <c r="B113" s="243"/>
      <c r="C113" s="208"/>
      <c r="D113" s="186"/>
      <c r="E113" s="186"/>
      <c r="F113" s="186"/>
      <c r="G113" s="186"/>
      <c r="H113" s="186"/>
      <c r="I113" s="186"/>
      <c r="J113" s="186"/>
      <c r="K113" s="186"/>
      <c r="L113" s="186"/>
      <c r="M113" s="361"/>
      <c r="N113" s="184"/>
    </row>
    <row r="114" spans="1:15" x14ac:dyDescent="0.25">
      <c r="A114" s="360" t="s">
        <v>481</v>
      </c>
      <c r="B114" s="242" t="s">
        <v>480</v>
      </c>
      <c r="C114" s="187"/>
      <c r="D114" s="186"/>
      <c r="E114" s="186"/>
      <c r="F114" s="186"/>
      <c r="G114" s="186"/>
      <c r="H114" s="186"/>
      <c r="I114" s="186"/>
      <c r="J114" s="186"/>
      <c r="K114" s="186"/>
      <c r="L114" s="186"/>
      <c r="M114" s="361"/>
      <c r="N114" s="184"/>
    </row>
    <row r="115" spans="1:15" ht="78.75" customHeight="1" x14ac:dyDescent="0.25">
      <c r="A115" s="360"/>
      <c r="B115" s="452" t="s">
        <v>479</v>
      </c>
      <c r="C115" s="452"/>
      <c r="D115" s="452"/>
      <c r="E115" s="452"/>
      <c r="F115" s="186"/>
      <c r="G115" s="186"/>
      <c r="H115" s="186"/>
      <c r="I115" s="186"/>
      <c r="J115" s="186"/>
      <c r="K115" s="186"/>
      <c r="L115" s="186"/>
      <c r="M115" s="361"/>
      <c r="N115" s="184"/>
    </row>
    <row r="116" spans="1:15" ht="34.5" customHeight="1" thickBot="1" x14ac:dyDescent="0.3">
      <c r="A116" s="362"/>
      <c r="B116" s="452" t="s">
        <v>478</v>
      </c>
      <c r="C116" s="452"/>
      <c r="D116" s="452"/>
      <c r="E116" s="452"/>
      <c r="F116" s="186"/>
      <c r="G116" s="186"/>
      <c r="H116" s="186"/>
      <c r="I116" s="186"/>
      <c r="J116" s="186"/>
      <c r="K116" s="186"/>
      <c r="L116" s="186"/>
      <c r="M116" s="361"/>
      <c r="N116" s="184"/>
      <c r="O116" s="184"/>
    </row>
    <row r="117" spans="1:15" ht="21.75" customHeight="1" x14ac:dyDescent="0.25">
      <c r="A117" s="362"/>
      <c r="B117" s="194" t="s">
        <v>477</v>
      </c>
      <c r="C117" s="241" t="s">
        <v>476</v>
      </c>
      <c r="D117" s="240" t="s">
        <v>475</v>
      </c>
      <c r="E117" s="240" t="s">
        <v>9</v>
      </c>
      <c r="F117" s="240" t="s">
        <v>474</v>
      </c>
      <c r="G117" s="240" t="s">
        <v>9</v>
      </c>
      <c r="H117" s="240" t="s">
        <v>473</v>
      </c>
      <c r="I117" s="558" t="s">
        <v>8</v>
      </c>
      <c r="J117" s="558"/>
      <c r="K117" s="558"/>
      <c r="L117" s="558"/>
      <c r="M117" s="558"/>
      <c r="N117" s="184"/>
      <c r="O117" s="184"/>
    </row>
    <row r="118" spans="1:15" ht="81.75" customHeight="1" x14ac:dyDescent="0.25">
      <c r="A118" s="362"/>
      <c r="B118" s="202" t="s">
        <v>875</v>
      </c>
      <c r="C118" s="239" t="s">
        <v>500</v>
      </c>
      <c r="D118" s="201">
        <v>81594.868607954544</v>
      </c>
      <c r="E118" s="236" t="str">
        <f>VLOOKUP($B118,ListsReq!$AC$3:$AF$61,2,FALSE)</f>
        <v>kWh</v>
      </c>
      <c r="F118" s="237">
        <f>VLOOKUP($B118,ListsReq!$AC$3:$AF$82,3,FALSE)</f>
        <v>0.18497</v>
      </c>
      <c r="G118" s="236" t="str">
        <f>VLOOKUP($B118,ListsReq!$AC$3:$AF$61,4,FALSE)</f>
        <v>kg CO2e/kWh</v>
      </c>
      <c r="H118" s="235">
        <f>(F118*D118)/1000</f>
        <v>15.092602846413353</v>
      </c>
      <c r="I118" s="562" t="s">
        <v>1025</v>
      </c>
      <c r="J118" s="563"/>
      <c r="K118" s="563"/>
      <c r="L118" s="563"/>
      <c r="M118" s="564"/>
      <c r="N118" s="184"/>
      <c r="O118" s="184"/>
    </row>
    <row r="119" spans="1:15" ht="63.75" customHeight="1" x14ac:dyDescent="0.25">
      <c r="A119" s="362"/>
      <c r="B119" s="202" t="s">
        <v>924</v>
      </c>
      <c r="C119" s="239" t="s">
        <v>499</v>
      </c>
      <c r="D119" s="201">
        <v>873529.28454579716</v>
      </c>
      <c r="E119" s="236" t="str">
        <f>VLOOKUP($B119,ListsReq!$AC$3:$AF$61,2,FALSE)</f>
        <v>kWh</v>
      </c>
      <c r="F119" s="237">
        <f>VLOOKUP($B119,ListsReq!$AC$3:$AF$82,3,FALSE)</f>
        <v>0.49425999999999998</v>
      </c>
      <c r="G119" s="236" t="str">
        <f>VLOOKUP($B119,ListsReq!$AC$3:$AF$61,4,FALSE)</f>
        <v>kg CO2e/kWh</v>
      </c>
      <c r="H119" s="235">
        <f>(F119*D119)/1000</f>
        <v>431.75058417960571</v>
      </c>
      <c r="I119" s="562" t="s">
        <v>1026</v>
      </c>
      <c r="J119" s="563"/>
      <c r="K119" s="563"/>
      <c r="L119" s="563"/>
      <c r="M119" s="564"/>
      <c r="N119" s="184"/>
      <c r="O119" s="184"/>
    </row>
    <row r="120" spans="1:15" ht="60.75" customHeight="1" x14ac:dyDescent="0.25">
      <c r="A120" s="362"/>
      <c r="B120" s="202" t="s">
        <v>625</v>
      </c>
      <c r="C120" s="239" t="s">
        <v>498</v>
      </c>
      <c r="D120" s="408">
        <v>9.36</v>
      </c>
      <c r="E120" s="236" t="str">
        <f>VLOOKUP($B120,ListsReq!$AC$3:$AF$61,2,FALSE)</f>
        <v>tonnes</v>
      </c>
      <c r="F120" s="237">
        <f>VLOOKUP($B120,ListsReq!$AC$3:$AF$82,3,FALSE)</f>
        <v>199</v>
      </c>
      <c r="G120" s="236" t="str">
        <f>VLOOKUP($B120,ListsReq!$AC$3:$AF$61,4,FALSE)</f>
        <v>kgCO2e/tonne</v>
      </c>
      <c r="H120" s="235">
        <f t="shared" ref="H120:H143" si="2">(F120*D120)/1000</f>
        <v>1.8626399999999999</v>
      </c>
      <c r="I120" s="562" t="s">
        <v>1027</v>
      </c>
      <c r="J120" s="563"/>
      <c r="K120" s="563"/>
      <c r="L120" s="563"/>
      <c r="M120" s="564"/>
      <c r="N120" s="184"/>
      <c r="O120" s="184"/>
    </row>
    <row r="121" spans="1:15" ht="78" customHeight="1" x14ac:dyDescent="0.25">
      <c r="A121" s="362"/>
      <c r="B121" s="202" t="s">
        <v>617</v>
      </c>
      <c r="C121" s="239" t="s">
        <v>498</v>
      </c>
      <c r="D121" s="407">
        <v>12.377000000000001</v>
      </c>
      <c r="E121" s="236" t="str">
        <f>VLOOKUP($B121,ListsReq!$AC$3:$AF$61,2,FALSE)</f>
        <v>tonnes</v>
      </c>
      <c r="F121" s="237">
        <f>VLOOKUP($B121,ListsReq!$AC$3:$AF$82,3,FALSE)</f>
        <v>21</v>
      </c>
      <c r="G121" s="236" t="str">
        <f>VLOOKUP($B121,ListsReq!$AC$3:$AF$61,4,FALSE)</f>
        <v>kgCO2e/tonne</v>
      </c>
      <c r="H121" s="235">
        <f t="shared" si="2"/>
        <v>0.25991700000000001</v>
      </c>
      <c r="I121" s="562" t="s">
        <v>1028</v>
      </c>
      <c r="J121" s="563"/>
      <c r="K121" s="563"/>
      <c r="L121" s="563"/>
      <c r="M121" s="564"/>
      <c r="N121" s="184"/>
      <c r="O121" s="184"/>
    </row>
    <row r="122" spans="1:15" ht="48" customHeight="1" x14ac:dyDescent="0.25">
      <c r="A122" s="362"/>
      <c r="B122" s="202" t="s">
        <v>770</v>
      </c>
      <c r="C122" s="239" t="s">
        <v>498</v>
      </c>
      <c r="D122" s="201">
        <v>7105.186459176125</v>
      </c>
      <c r="E122" s="236" t="str">
        <f>VLOOKUP($B122,ListsReq!$AC$3:$AF$61,2,FALSE)</f>
        <v>m3</v>
      </c>
      <c r="F122" s="237">
        <f>VLOOKUP($B122,ListsReq!$AC$3:$AF$82,3,FALSE)</f>
        <v>0.34410000000000002</v>
      </c>
      <c r="G122" s="236" t="str">
        <f>VLOOKUP($B122,ListsReq!$AC$3:$AF$61,4,FALSE)</f>
        <v>kg CO2e/m3</v>
      </c>
      <c r="H122" s="235">
        <f t="shared" si="2"/>
        <v>2.4448946606025048</v>
      </c>
      <c r="I122" s="540" t="s">
        <v>1055</v>
      </c>
      <c r="J122" s="541"/>
      <c r="K122" s="541"/>
      <c r="L122" s="541"/>
      <c r="M122" s="542"/>
      <c r="N122" s="184"/>
      <c r="O122" s="184"/>
    </row>
    <row r="123" spans="1:15" x14ac:dyDescent="0.25">
      <c r="A123" s="362"/>
      <c r="B123" s="202" t="s">
        <v>754</v>
      </c>
      <c r="C123" s="239" t="s">
        <v>498</v>
      </c>
      <c r="D123" s="201">
        <v>6747.2075283741815</v>
      </c>
      <c r="E123" s="236" t="str">
        <f>VLOOKUP($B123,ListsReq!$AC$3:$AF$61,2,FALSE)</f>
        <v>m3</v>
      </c>
      <c r="F123" s="237">
        <f>VLOOKUP($B123,ListsReq!$AC$3:$AF$82,3,FALSE)</f>
        <v>0.70850000000000002</v>
      </c>
      <c r="G123" s="236" t="str">
        <f>VLOOKUP($B123,ListsReq!$AC$3:$AF$61,4,FALSE)</f>
        <v>kg CO2e/m3</v>
      </c>
      <c r="H123" s="235">
        <f t="shared" si="2"/>
        <v>4.780396533853108</v>
      </c>
      <c r="I123" s="543"/>
      <c r="J123" s="544"/>
      <c r="K123" s="544"/>
      <c r="L123" s="544"/>
      <c r="M123" s="545"/>
      <c r="N123" s="184"/>
      <c r="O123" s="184"/>
    </row>
    <row r="124" spans="1:15" x14ac:dyDescent="0.25">
      <c r="A124" s="362"/>
      <c r="B124" s="202" t="s">
        <v>737</v>
      </c>
      <c r="C124" s="239" t="s">
        <v>500</v>
      </c>
      <c r="D124" s="410">
        <v>995.61</v>
      </c>
      <c r="E124" s="236" t="str">
        <f>VLOOKUP($B124,ListsReq!$AC$3:$AF$61,2,FALSE)</f>
        <v>litres</v>
      </c>
      <c r="F124" s="237">
        <f>VLOOKUP($B124,ListsReq!$AC$3:$AF$82,3,FALSE)</f>
        <v>2.6023999999999998</v>
      </c>
      <c r="G124" s="236" t="str">
        <f>VLOOKUP($B124,ListsReq!$AC$3:$AF$61,4,FALSE)</f>
        <v>kg CO2e/litre</v>
      </c>
      <c r="H124" s="235">
        <f t="shared" si="2"/>
        <v>2.5909754639999996</v>
      </c>
      <c r="I124" s="559" t="s">
        <v>1029</v>
      </c>
      <c r="J124" s="560"/>
      <c r="K124" s="560"/>
      <c r="L124" s="560"/>
      <c r="M124" s="561"/>
      <c r="N124" s="184"/>
      <c r="O124" s="184"/>
    </row>
    <row r="125" spans="1:15" x14ac:dyDescent="0.25">
      <c r="A125" s="362"/>
      <c r="B125" s="202" t="s">
        <v>595</v>
      </c>
      <c r="C125" s="239" t="s">
        <v>498</v>
      </c>
      <c r="D125" s="201">
        <v>1454733</v>
      </c>
      <c r="E125" s="236" t="str">
        <f>VLOOKUP($B125,ListsReq!$AC$3:$AF$61,2,FALSE)</f>
        <v>passenger km</v>
      </c>
      <c r="F125" s="237">
        <f>VLOOKUP($B125,ListsReq!$AC$3:$AF$82,3,FALSE)</f>
        <v>0.19388</v>
      </c>
      <c r="G125" s="236" t="str">
        <f>VLOOKUP($B125,ListsReq!$AC$3:$AF$61,4,FALSE)</f>
        <v>kg CO2e/passenger km</v>
      </c>
      <c r="H125" s="235">
        <f t="shared" si="2"/>
        <v>282.04363403999997</v>
      </c>
      <c r="I125" s="546" t="s">
        <v>1030</v>
      </c>
      <c r="J125" s="547"/>
      <c r="K125" s="547"/>
      <c r="L125" s="547"/>
      <c r="M125" s="548"/>
      <c r="N125" s="184"/>
      <c r="O125" s="184"/>
    </row>
    <row r="126" spans="1:15" x14ac:dyDescent="0.25">
      <c r="A126" s="362"/>
      <c r="B126" s="202" t="s">
        <v>600</v>
      </c>
      <c r="C126" s="239" t="s">
        <v>498</v>
      </c>
      <c r="D126" s="201">
        <v>225262.51900415967</v>
      </c>
      <c r="E126" s="236" t="str">
        <f>VLOOKUP($B126,ListsReq!$AC$3:$AF$61,2,FALSE)</f>
        <v>passenger km</v>
      </c>
      <c r="F126" s="237">
        <f>VLOOKUP($B126,ListsReq!$AC$3:$AF$82,3,FALSE)</f>
        <v>0.29315999999999998</v>
      </c>
      <c r="G126" s="236" t="str">
        <f>VLOOKUP($B126,ListsReq!$AC$3:$AF$61,4,FALSE)</f>
        <v>kg CO2e/passenger km</v>
      </c>
      <c r="H126" s="235">
        <f t="shared" si="2"/>
        <v>66.037960071259434</v>
      </c>
      <c r="I126" s="549"/>
      <c r="J126" s="550"/>
      <c r="K126" s="550"/>
      <c r="L126" s="550"/>
      <c r="M126" s="551"/>
      <c r="N126" s="184"/>
      <c r="O126" s="184"/>
    </row>
    <row r="127" spans="1:15" x14ac:dyDescent="0.25">
      <c r="A127" s="362"/>
      <c r="B127" s="202" t="s">
        <v>599</v>
      </c>
      <c r="C127" s="239" t="s">
        <v>498</v>
      </c>
      <c r="D127" s="201">
        <v>109222.15391999994</v>
      </c>
      <c r="E127" s="236" t="str">
        <f>VLOOKUP($B127,ListsReq!$AC$3:$AF$61,2,FALSE)</f>
        <v>passenger km</v>
      </c>
      <c r="F127" s="237">
        <f>VLOOKUP($B127,ListsReq!$AC$3:$AF$82,3,FALSE)</f>
        <v>0.16625000000000001</v>
      </c>
      <c r="G127" s="236" t="str">
        <f>VLOOKUP($B127,ListsReq!$AC$3:$AF$61,4,FALSE)</f>
        <v>kg CO2e/passenger km</v>
      </c>
      <c r="H127" s="235">
        <f t="shared" si="2"/>
        <v>18.158183089199994</v>
      </c>
      <c r="I127" s="549"/>
      <c r="J127" s="550"/>
      <c r="K127" s="550"/>
      <c r="L127" s="550"/>
      <c r="M127" s="551"/>
      <c r="N127" s="184"/>
      <c r="O127" s="184"/>
    </row>
    <row r="128" spans="1:15" x14ac:dyDescent="0.25">
      <c r="A128" s="362"/>
      <c r="B128" s="202" t="s">
        <v>598</v>
      </c>
      <c r="C128" s="239" t="s">
        <v>498</v>
      </c>
      <c r="D128" s="201">
        <v>221509.06208640008</v>
      </c>
      <c r="E128" s="236" t="str">
        <f>VLOOKUP($B128,ListsReq!$AC$3:$AF$61,2,FALSE)</f>
        <v>passenger km</v>
      </c>
      <c r="F128" s="237">
        <f>VLOOKUP($B128,ListsReq!$AC$3:$AF$82,3,FALSE)</f>
        <v>0.21021999999999999</v>
      </c>
      <c r="G128" s="236" t="str">
        <f>VLOOKUP($B128,ListsReq!$AC$3:$AF$61,4,FALSE)</f>
        <v>kg CO2e/passenger km</v>
      </c>
      <c r="H128" s="235">
        <f t="shared" si="2"/>
        <v>46.565635031803026</v>
      </c>
      <c r="I128" s="549"/>
      <c r="J128" s="550"/>
      <c r="K128" s="550"/>
      <c r="L128" s="550"/>
      <c r="M128" s="551"/>
      <c r="N128" s="184"/>
      <c r="O128" s="184"/>
    </row>
    <row r="129" spans="1:15" x14ac:dyDescent="0.25">
      <c r="A129" s="362"/>
      <c r="B129" s="202" t="s">
        <v>597</v>
      </c>
      <c r="C129" s="239" t="s">
        <v>498</v>
      </c>
      <c r="D129" s="201">
        <v>899556.87837313162</v>
      </c>
      <c r="E129" s="236" t="str">
        <f>VLOOKUP($B129,ListsReq!$AC$3:$AF$61,2,FALSE)</f>
        <v>passenger km</v>
      </c>
      <c r="F129" s="237">
        <f>VLOOKUP($B129,ListsReq!$AC$3:$AF$82,3,FALSE)</f>
        <v>4.7379999999999999E-2</v>
      </c>
      <c r="G129" s="236" t="str">
        <f>VLOOKUP($B129,ListsReq!$AC$3:$AF$61,4,FALSE)</f>
        <v>kg CO2e/passenger km</v>
      </c>
      <c r="H129" s="235">
        <f t="shared" si="2"/>
        <v>42.621004897318976</v>
      </c>
      <c r="I129" s="552"/>
      <c r="J129" s="553"/>
      <c r="K129" s="553"/>
      <c r="L129" s="553"/>
      <c r="M129" s="554"/>
      <c r="N129" s="184"/>
      <c r="O129" s="184"/>
    </row>
    <row r="130" spans="1:15" hidden="1" x14ac:dyDescent="0.25">
      <c r="A130" s="362"/>
      <c r="B130" s="202"/>
      <c r="C130" s="239"/>
      <c r="D130" s="201"/>
      <c r="E130" s="236" t="e">
        <f>VLOOKUP($B130,ListsReq!$AC$3:$AF$61,2,FALSE)</f>
        <v>#N/A</v>
      </c>
      <c r="F130" s="237" t="e">
        <f>VLOOKUP($B130,ListsReq!$AC$3:$AF$82,3,FALSE)</f>
        <v>#N/A</v>
      </c>
      <c r="G130" s="236" t="e">
        <f>VLOOKUP($B130,ListsReq!$AC$3:$AF$61,4,FALSE)</f>
        <v>#N/A</v>
      </c>
      <c r="H130" s="235" t="e">
        <f t="shared" si="2"/>
        <v>#N/A</v>
      </c>
      <c r="I130" s="433"/>
      <c r="J130" s="428"/>
      <c r="K130" s="428"/>
      <c r="L130" s="428"/>
      <c r="M130" s="436"/>
      <c r="N130" s="184"/>
      <c r="O130" s="184"/>
    </row>
    <row r="131" spans="1:15" hidden="1" x14ac:dyDescent="0.25">
      <c r="A131" s="362"/>
      <c r="B131" s="202"/>
      <c r="C131" s="239"/>
      <c r="D131" s="201"/>
      <c r="E131" s="236" t="e">
        <f>VLOOKUP($B131,ListsReq!$AC$3:$AF$61,2,FALSE)</f>
        <v>#N/A</v>
      </c>
      <c r="F131" s="237" t="e">
        <f>VLOOKUP($B131,ListsReq!$AC$3:$AF$82,3,FALSE)</f>
        <v>#N/A</v>
      </c>
      <c r="G131" s="236" t="e">
        <f>VLOOKUP($B131,ListsReq!$AC$3:$AF$61,4,FALSE)</f>
        <v>#N/A</v>
      </c>
      <c r="H131" s="235" t="e">
        <f t="shared" si="2"/>
        <v>#N/A</v>
      </c>
      <c r="I131" s="433"/>
      <c r="J131" s="428"/>
      <c r="K131" s="428"/>
      <c r="L131" s="428"/>
      <c r="M131" s="436"/>
      <c r="N131" s="184"/>
      <c r="O131" s="184"/>
    </row>
    <row r="132" spans="1:15" hidden="1" x14ac:dyDescent="0.25">
      <c r="A132" s="362"/>
      <c r="B132" s="202"/>
      <c r="C132" s="239"/>
      <c r="D132" s="201"/>
      <c r="E132" s="236" t="e">
        <f>VLOOKUP($B132,ListsReq!$AC$3:$AF$61,2,FALSE)</f>
        <v>#N/A</v>
      </c>
      <c r="F132" s="237" t="e">
        <f>VLOOKUP($B132,ListsReq!$AC$3:$AF$82,3,FALSE)</f>
        <v>#N/A</v>
      </c>
      <c r="G132" s="236" t="e">
        <f>VLOOKUP($B132,ListsReq!$AC$3:$AF$61,4,FALSE)</f>
        <v>#N/A</v>
      </c>
      <c r="H132" s="235" t="e">
        <f t="shared" si="2"/>
        <v>#N/A</v>
      </c>
      <c r="I132" s="433"/>
      <c r="J132" s="428"/>
      <c r="K132" s="428"/>
      <c r="L132" s="428"/>
      <c r="M132" s="436"/>
      <c r="N132" s="184"/>
      <c r="O132" s="184"/>
    </row>
    <row r="133" spans="1:15" hidden="1" x14ac:dyDescent="0.25">
      <c r="A133" s="362"/>
      <c r="B133" s="202"/>
      <c r="C133" s="239"/>
      <c r="D133" s="201"/>
      <c r="E133" s="236" t="e">
        <f>VLOOKUP($B133,ListsReq!$AC$3:$AF$61,2,FALSE)</f>
        <v>#N/A</v>
      </c>
      <c r="F133" s="237" t="e">
        <f>VLOOKUP($B133,ListsReq!$AC$3:$AF$82,3,FALSE)</f>
        <v>#N/A</v>
      </c>
      <c r="G133" s="236" t="e">
        <f>VLOOKUP($B133,ListsReq!$AC$3:$AF$61,4,FALSE)</f>
        <v>#N/A</v>
      </c>
      <c r="H133" s="235" t="e">
        <f t="shared" si="2"/>
        <v>#N/A</v>
      </c>
      <c r="I133" s="433"/>
      <c r="J133" s="428"/>
      <c r="K133" s="428"/>
      <c r="L133" s="428"/>
      <c r="M133" s="436"/>
      <c r="N133" s="184"/>
      <c r="O133" s="184"/>
    </row>
    <row r="134" spans="1:15" hidden="1" x14ac:dyDescent="0.25">
      <c r="A134" s="362"/>
      <c r="B134" s="202"/>
      <c r="C134" s="239"/>
      <c r="D134" s="201"/>
      <c r="E134" s="236" t="e">
        <f>VLOOKUP($B134,ListsReq!$AC$3:$AF$61,2,FALSE)</f>
        <v>#N/A</v>
      </c>
      <c r="F134" s="237" t="e">
        <f>VLOOKUP($B134,ListsReq!$AC$3:$AF$82,3,FALSE)</f>
        <v>#N/A</v>
      </c>
      <c r="G134" s="236" t="e">
        <f>VLOOKUP($B134,ListsReq!$AC$3:$AF$61,4,FALSE)</f>
        <v>#N/A</v>
      </c>
      <c r="H134" s="235" t="e">
        <f t="shared" si="2"/>
        <v>#N/A</v>
      </c>
      <c r="I134" s="433"/>
      <c r="J134" s="428"/>
      <c r="K134" s="428"/>
      <c r="L134" s="428"/>
      <c r="M134" s="436"/>
      <c r="N134" s="184"/>
      <c r="O134" s="184"/>
    </row>
    <row r="135" spans="1:15" hidden="1" x14ac:dyDescent="0.25">
      <c r="A135" s="362"/>
      <c r="B135" s="202"/>
      <c r="C135" s="239"/>
      <c r="D135" s="201"/>
      <c r="E135" s="236" t="e">
        <f>VLOOKUP($B135,ListsReq!$AC$3:$AF$61,2,FALSE)</f>
        <v>#N/A</v>
      </c>
      <c r="F135" s="237" t="e">
        <f>VLOOKUP($B135,ListsReq!$AC$3:$AF$82,3,FALSE)</f>
        <v>#N/A</v>
      </c>
      <c r="G135" s="236" t="e">
        <f>VLOOKUP($B135,ListsReq!$AC$3:$AF$61,4,FALSE)</f>
        <v>#N/A</v>
      </c>
      <c r="H135" s="235" t="e">
        <f t="shared" si="2"/>
        <v>#N/A</v>
      </c>
      <c r="I135" s="433"/>
      <c r="J135" s="428"/>
      <c r="K135" s="428"/>
      <c r="L135" s="428"/>
      <c r="M135" s="436"/>
      <c r="N135" s="184"/>
      <c r="O135" s="184"/>
    </row>
    <row r="136" spans="1:15" hidden="1" x14ac:dyDescent="0.25">
      <c r="A136" s="362"/>
      <c r="B136" s="202"/>
      <c r="C136" s="239"/>
      <c r="D136" s="201"/>
      <c r="E136" s="236" t="e">
        <f>VLOOKUP($B136,ListsReq!$AC$3:$AF$61,2,FALSE)</f>
        <v>#N/A</v>
      </c>
      <c r="F136" s="237" t="e">
        <f>VLOOKUP($B136,ListsReq!$AC$3:$AF$82,3,FALSE)</f>
        <v>#N/A</v>
      </c>
      <c r="G136" s="236" t="e">
        <f>VLOOKUP($B136,ListsReq!$AC$3:$AF$61,4,FALSE)</f>
        <v>#N/A</v>
      </c>
      <c r="H136" s="235" t="e">
        <f t="shared" si="2"/>
        <v>#N/A</v>
      </c>
      <c r="I136" s="433"/>
      <c r="J136" s="428"/>
      <c r="K136" s="428"/>
      <c r="L136" s="428"/>
      <c r="M136" s="436"/>
      <c r="N136" s="184"/>
      <c r="O136" s="184"/>
    </row>
    <row r="137" spans="1:15" hidden="1" x14ac:dyDescent="0.25">
      <c r="A137" s="362"/>
      <c r="B137" s="202"/>
      <c r="C137" s="239"/>
      <c r="D137" s="201"/>
      <c r="E137" s="236" t="e">
        <f>VLOOKUP($B137,ListsReq!$AC$3:$AF$61,2,FALSE)</f>
        <v>#N/A</v>
      </c>
      <c r="F137" s="237" t="e">
        <f>VLOOKUP($B137,ListsReq!$AC$3:$AF$82,3,FALSE)</f>
        <v>#N/A</v>
      </c>
      <c r="G137" s="236" t="e">
        <f>VLOOKUP($B137,ListsReq!$AC$3:$AF$61,4,FALSE)</f>
        <v>#N/A</v>
      </c>
      <c r="H137" s="235" t="e">
        <f t="shared" si="2"/>
        <v>#N/A</v>
      </c>
      <c r="I137" s="433"/>
      <c r="J137" s="428"/>
      <c r="K137" s="428"/>
      <c r="L137" s="428"/>
      <c r="M137" s="436"/>
      <c r="N137" s="184"/>
      <c r="O137" s="184"/>
    </row>
    <row r="138" spans="1:15" hidden="1" x14ac:dyDescent="0.25">
      <c r="A138" s="362"/>
      <c r="B138" s="202"/>
      <c r="C138" s="239"/>
      <c r="D138" s="201"/>
      <c r="E138" s="236" t="e">
        <f>VLOOKUP($B138,ListsReq!$AC$3:$AF$61,2,FALSE)</f>
        <v>#N/A</v>
      </c>
      <c r="F138" s="237" t="e">
        <f>VLOOKUP($B138,ListsReq!$AC$3:$AF$82,3,FALSE)</f>
        <v>#N/A</v>
      </c>
      <c r="G138" s="236" t="e">
        <f>VLOOKUP($B138,ListsReq!$AC$3:$AF$61,4,FALSE)</f>
        <v>#N/A</v>
      </c>
      <c r="H138" s="235" t="e">
        <f t="shared" si="2"/>
        <v>#N/A</v>
      </c>
      <c r="I138" s="433"/>
      <c r="J138" s="428"/>
      <c r="K138" s="428"/>
      <c r="L138" s="428"/>
      <c r="M138" s="436"/>
      <c r="N138" s="184"/>
      <c r="O138" s="184"/>
    </row>
    <row r="139" spans="1:15" hidden="1" x14ac:dyDescent="0.25">
      <c r="A139" s="362"/>
      <c r="B139" s="202"/>
      <c r="C139" s="239"/>
      <c r="D139" s="201"/>
      <c r="E139" s="236" t="e">
        <f>VLOOKUP($B139,ListsReq!$AC$3:$AF$61,2,FALSE)</f>
        <v>#N/A</v>
      </c>
      <c r="F139" s="237" t="e">
        <f>VLOOKUP($B139,ListsReq!$AC$3:$AF$82,3,FALSE)</f>
        <v>#N/A</v>
      </c>
      <c r="G139" s="236" t="e">
        <f>VLOOKUP($B139,ListsReq!$AC$3:$AF$61,4,FALSE)</f>
        <v>#N/A</v>
      </c>
      <c r="H139" s="235" t="e">
        <f t="shared" si="2"/>
        <v>#N/A</v>
      </c>
      <c r="I139" s="433"/>
      <c r="J139" s="428"/>
      <c r="K139" s="428"/>
      <c r="L139" s="428"/>
      <c r="M139" s="436"/>
      <c r="N139" s="184"/>
      <c r="O139" s="184"/>
    </row>
    <row r="140" spans="1:15" hidden="1" x14ac:dyDescent="0.25">
      <c r="A140" s="362"/>
      <c r="B140" s="202"/>
      <c r="C140" s="239"/>
      <c r="D140" s="201"/>
      <c r="E140" s="236" t="e">
        <f>VLOOKUP($B140,ListsReq!$AC$3:$AF$61,2,FALSE)</f>
        <v>#N/A</v>
      </c>
      <c r="F140" s="237" t="e">
        <f>VLOOKUP($B140,ListsReq!$AC$3:$AF$82,3,FALSE)</f>
        <v>#N/A</v>
      </c>
      <c r="G140" s="236" t="e">
        <f>VLOOKUP($B140,ListsReq!$AC$3:$AF$61,4,FALSE)</f>
        <v>#N/A</v>
      </c>
      <c r="H140" s="235" t="e">
        <f t="shared" si="2"/>
        <v>#N/A</v>
      </c>
      <c r="I140" s="433"/>
      <c r="J140" s="428"/>
      <c r="K140" s="428"/>
      <c r="L140" s="428"/>
      <c r="M140" s="436"/>
      <c r="N140" s="184"/>
      <c r="O140" s="184"/>
    </row>
    <row r="141" spans="1:15" hidden="1" x14ac:dyDescent="0.25">
      <c r="A141" s="362"/>
      <c r="B141" s="202"/>
      <c r="C141" s="239"/>
      <c r="D141" s="201"/>
      <c r="E141" s="236" t="e">
        <f>VLOOKUP($B141,ListsReq!$AC$3:$AF$61,2,FALSE)</f>
        <v>#N/A</v>
      </c>
      <c r="F141" s="237" t="e">
        <f>VLOOKUP($B141,ListsReq!$AC$3:$AF$82,3,FALSE)</f>
        <v>#N/A</v>
      </c>
      <c r="G141" s="236" t="e">
        <f>VLOOKUP($B141,ListsReq!$AC$3:$AF$61,4,FALSE)</f>
        <v>#N/A</v>
      </c>
      <c r="H141" s="235" t="e">
        <f t="shared" si="2"/>
        <v>#N/A</v>
      </c>
      <c r="I141" s="433"/>
      <c r="J141" s="428"/>
      <c r="K141" s="428"/>
      <c r="L141" s="428"/>
      <c r="M141" s="436"/>
      <c r="N141" s="184"/>
      <c r="O141" s="184"/>
    </row>
    <row r="142" spans="1:15" hidden="1" x14ac:dyDescent="0.25">
      <c r="A142" s="362"/>
      <c r="B142" s="202"/>
      <c r="C142" s="239"/>
      <c r="D142" s="201"/>
      <c r="E142" s="236" t="e">
        <f>VLOOKUP($B142,ListsReq!$AC$3:$AF$61,2,FALSE)</f>
        <v>#N/A</v>
      </c>
      <c r="F142" s="237" t="e">
        <f>VLOOKUP($B142,ListsReq!$AC$3:$AF$82,3,FALSE)</f>
        <v>#N/A</v>
      </c>
      <c r="G142" s="236" t="e">
        <f>VLOOKUP($B142,ListsReq!$AC$3:$AF$61,4,FALSE)</f>
        <v>#N/A</v>
      </c>
      <c r="H142" s="235" t="e">
        <f t="shared" si="2"/>
        <v>#N/A</v>
      </c>
      <c r="I142" s="433"/>
      <c r="J142" s="428"/>
      <c r="K142" s="428"/>
      <c r="L142" s="428"/>
      <c r="M142" s="436"/>
      <c r="N142" s="184"/>
      <c r="O142" s="184"/>
    </row>
    <row r="143" spans="1:15" hidden="1" x14ac:dyDescent="0.25">
      <c r="A143" s="362"/>
      <c r="B143" s="202"/>
      <c r="C143" s="239"/>
      <c r="D143" s="201"/>
      <c r="E143" s="236" t="e">
        <f>VLOOKUP($B143,ListsReq!$AC$3:$AF$61,2,FALSE)</f>
        <v>#N/A</v>
      </c>
      <c r="F143" s="237" t="e">
        <f>VLOOKUP($B143,ListsReq!$AC$3:$AF$82,3,FALSE)</f>
        <v>#N/A</v>
      </c>
      <c r="G143" s="236" t="e">
        <f>VLOOKUP($B143,ListsReq!$AC$3:$AF$61,4,FALSE)</f>
        <v>#N/A</v>
      </c>
      <c r="H143" s="235" t="e">
        <f t="shared" si="2"/>
        <v>#N/A</v>
      </c>
      <c r="I143" s="433"/>
      <c r="J143" s="428"/>
      <c r="K143" s="428"/>
      <c r="L143" s="428"/>
      <c r="M143" s="436"/>
      <c r="N143" s="184"/>
      <c r="O143" s="184"/>
    </row>
    <row r="144" spans="1:15" hidden="1" x14ac:dyDescent="0.25">
      <c r="A144" s="362"/>
      <c r="B144" s="202"/>
      <c r="C144" s="239"/>
      <c r="D144" s="201"/>
      <c r="E144" s="236" t="e">
        <f>VLOOKUP($B144,ListsReq!$AC$3:$AF$61,2,FALSE)</f>
        <v>#N/A</v>
      </c>
      <c r="F144" s="237" t="e">
        <f>VLOOKUP($B144,ListsReq!$AC$3:$AF$82,3,FALSE)</f>
        <v>#N/A</v>
      </c>
      <c r="G144" s="236" t="e">
        <f>VLOOKUP($B144,ListsReq!$AC$3:$AF$61,4,FALSE)</f>
        <v>#N/A</v>
      </c>
      <c r="H144" s="235" t="e">
        <f t="shared" ref="H144:H175" si="3">(F144*D144)/1000</f>
        <v>#N/A</v>
      </c>
      <c r="I144" s="433"/>
      <c r="J144" s="428"/>
      <c r="K144" s="428"/>
      <c r="L144" s="428"/>
      <c r="M144" s="436"/>
      <c r="N144" s="184"/>
      <c r="O144" s="184"/>
    </row>
    <row r="145" spans="1:15" hidden="1" x14ac:dyDescent="0.25">
      <c r="A145" s="362"/>
      <c r="B145" s="202"/>
      <c r="C145" s="239"/>
      <c r="D145" s="201"/>
      <c r="E145" s="236" t="e">
        <f>VLOOKUP($B145,ListsReq!$AC$3:$AF$61,2,FALSE)</f>
        <v>#N/A</v>
      </c>
      <c r="F145" s="237" t="e">
        <f>VLOOKUP($B145,ListsReq!$AC$3:$AF$82,3,FALSE)</f>
        <v>#N/A</v>
      </c>
      <c r="G145" s="236" t="e">
        <f>VLOOKUP($B145,ListsReq!$AC$3:$AF$61,4,FALSE)</f>
        <v>#N/A</v>
      </c>
      <c r="H145" s="235" t="e">
        <f t="shared" si="3"/>
        <v>#N/A</v>
      </c>
      <c r="I145" s="433"/>
      <c r="J145" s="428"/>
      <c r="K145" s="428"/>
      <c r="L145" s="428"/>
      <c r="M145" s="436"/>
      <c r="N145" s="184"/>
      <c r="O145" s="184"/>
    </row>
    <row r="146" spans="1:15" hidden="1" x14ac:dyDescent="0.25">
      <c r="A146" s="362"/>
      <c r="B146" s="202"/>
      <c r="C146" s="239"/>
      <c r="D146" s="201"/>
      <c r="E146" s="236" t="e">
        <f>VLOOKUP($B146,ListsReq!$AC$3:$AF$61,2,FALSE)</f>
        <v>#N/A</v>
      </c>
      <c r="F146" s="237" t="e">
        <f>VLOOKUP($B146,ListsReq!$AC$3:$AF$82,3,FALSE)</f>
        <v>#N/A</v>
      </c>
      <c r="G146" s="236" t="e">
        <f>VLOOKUP($B146,ListsReq!$AC$3:$AF$61,4,FALSE)</f>
        <v>#N/A</v>
      </c>
      <c r="H146" s="235" t="e">
        <f t="shared" si="3"/>
        <v>#N/A</v>
      </c>
      <c r="I146" s="433"/>
      <c r="J146" s="428"/>
      <c r="K146" s="428"/>
      <c r="L146" s="428"/>
      <c r="M146" s="436"/>
      <c r="N146" s="184"/>
      <c r="O146" s="184"/>
    </row>
    <row r="147" spans="1:15" hidden="1" x14ac:dyDescent="0.25">
      <c r="A147" s="362"/>
      <c r="B147" s="202"/>
      <c r="C147" s="239"/>
      <c r="D147" s="201"/>
      <c r="E147" s="236" t="e">
        <f>VLOOKUP($B147,ListsReq!$AC$3:$AF$61,2,FALSE)</f>
        <v>#N/A</v>
      </c>
      <c r="F147" s="237" t="e">
        <f>VLOOKUP($B147,ListsReq!$AC$3:$AF$82,3,FALSE)</f>
        <v>#N/A</v>
      </c>
      <c r="G147" s="236" t="e">
        <f>VLOOKUP($B147,ListsReq!$AC$3:$AF$61,4,FALSE)</f>
        <v>#N/A</v>
      </c>
      <c r="H147" s="235" t="e">
        <f t="shared" si="3"/>
        <v>#N/A</v>
      </c>
      <c r="I147" s="433"/>
      <c r="J147" s="428"/>
      <c r="K147" s="428"/>
      <c r="L147" s="428"/>
      <c r="M147" s="436"/>
      <c r="N147" s="184"/>
      <c r="O147" s="184"/>
    </row>
    <row r="148" spans="1:15" hidden="1" x14ac:dyDescent="0.25">
      <c r="A148" s="362"/>
      <c r="B148" s="202"/>
      <c r="C148" s="239"/>
      <c r="D148" s="201"/>
      <c r="E148" s="236" t="e">
        <f>VLOOKUP($B148,ListsReq!$AC$3:$AF$61,2,FALSE)</f>
        <v>#N/A</v>
      </c>
      <c r="F148" s="237" t="e">
        <f>VLOOKUP($B148,ListsReq!$AC$3:$AF$82,3,FALSE)</f>
        <v>#N/A</v>
      </c>
      <c r="G148" s="236" t="e">
        <f>VLOOKUP($B148,ListsReq!$AC$3:$AF$61,4,FALSE)</f>
        <v>#N/A</v>
      </c>
      <c r="H148" s="235" t="e">
        <f t="shared" si="3"/>
        <v>#N/A</v>
      </c>
      <c r="I148" s="433"/>
      <c r="J148" s="428"/>
      <c r="K148" s="428"/>
      <c r="L148" s="428"/>
      <c r="M148" s="436"/>
      <c r="N148" s="184"/>
      <c r="O148" s="184"/>
    </row>
    <row r="149" spans="1:15" hidden="1" x14ac:dyDescent="0.25">
      <c r="A149" s="362"/>
      <c r="B149" s="202"/>
      <c r="C149" s="239"/>
      <c r="D149" s="201"/>
      <c r="E149" s="236" t="e">
        <f>VLOOKUP($B149,ListsReq!$AC$3:$AF$61,2,FALSE)</f>
        <v>#N/A</v>
      </c>
      <c r="F149" s="237" t="e">
        <f>VLOOKUP($B149,ListsReq!$AC$3:$AF$82,3,FALSE)</f>
        <v>#N/A</v>
      </c>
      <c r="G149" s="236" t="e">
        <f>VLOOKUP($B149,ListsReq!$AC$3:$AF$61,4,FALSE)</f>
        <v>#N/A</v>
      </c>
      <c r="H149" s="235" t="e">
        <f t="shared" si="3"/>
        <v>#N/A</v>
      </c>
      <c r="I149" s="433"/>
      <c r="J149" s="428"/>
      <c r="K149" s="428"/>
      <c r="L149" s="428"/>
      <c r="M149" s="436"/>
      <c r="N149" s="184"/>
      <c r="O149" s="184"/>
    </row>
    <row r="150" spans="1:15" hidden="1" x14ac:dyDescent="0.25">
      <c r="A150" s="362"/>
      <c r="B150" s="202"/>
      <c r="C150" s="239"/>
      <c r="D150" s="201"/>
      <c r="E150" s="236" t="e">
        <f>VLOOKUP($B150,ListsReq!$AC$3:$AF$61,2,FALSE)</f>
        <v>#N/A</v>
      </c>
      <c r="F150" s="237" t="e">
        <f>VLOOKUP($B150,ListsReq!$AC$3:$AF$82,3,FALSE)</f>
        <v>#N/A</v>
      </c>
      <c r="G150" s="236" t="e">
        <f>VLOOKUP($B150,ListsReq!$AC$3:$AF$61,4,FALSE)</f>
        <v>#N/A</v>
      </c>
      <c r="H150" s="235" t="e">
        <f t="shared" si="3"/>
        <v>#N/A</v>
      </c>
      <c r="I150" s="433"/>
      <c r="J150" s="428"/>
      <c r="K150" s="428"/>
      <c r="L150" s="428"/>
      <c r="M150" s="436"/>
      <c r="N150" s="184"/>
      <c r="O150" s="184"/>
    </row>
    <row r="151" spans="1:15" hidden="1" x14ac:dyDescent="0.25">
      <c r="A151" s="362"/>
      <c r="B151" s="202"/>
      <c r="C151" s="239"/>
      <c r="D151" s="201"/>
      <c r="E151" s="236" t="e">
        <f>VLOOKUP($B151,ListsReq!$AC$3:$AF$61,2,FALSE)</f>
        <v>#N/A</v>
      </c>
      <c r="F151" s="237" t="e">
        <f>VLOOKUP($B151,ListsReq!$AC$3:$AF$82,3,FALSE)</f>
        <v>#N/A</v>
      </c>
      <c r="G151" s="236" t="e">
        <f>VLOOKUP($B151,ListsReq!$AC$3:$AF$61,4,FALSE)</f>
        <v>#N/A</v>
      </c>
      <c r="H151" s="235" t="e">
        <f t="shared" si="3"/>
        <v>#N/A</v>
      </c>
      <c r="I151" s="433"/>
      <c r="J151" s="428"/>
      <c r="K151" s="428"/>
      <c r="L151" s="428"/>
      <c r="M151" s="436"/>
      <c r="N151" s="184"/>
      <c r="O151" s="184"/>
    </row>
    <row r="152" spans="1:15" hidden="1" x14ac:dyDescent="0.25">
      <c r="A152" s="362"/>
      <c r="B152" s="202"/>
      <c r="C152" s="239"/>
      <c r="D152" s="201"/>
      <c r="E152" s="236" t="e">
        <f>VLOOKUP($B152,ListsReq!$AC$3:$AF$61,2,FALSE)</f>
        <v>#N/A</v>
      </c>
      <c r="F152" s="237" t="e">
        <f>VLOOKUP($B152,ListsReq!$AC$3:$AF$82,3,FALSE)</f>
        <v>#N/A</v>
      </c>
      <c r="G152" s="236" t="e">
        <f>VLOOKUP($B152,ListsReq!$AC$3:$AF$61,4,FALSE)</f>
        <v>#N/A</v>
      </c>
      <c r="H152" s="235" t="e">
        <f t="shared" si="3"/>
        <v>#N/A</v>
      </c>
      <c r="I152" s="433"/>
      <c r="J152" s="428"/>
      <c r="K152" s="428"/>
      <c r="L152" s="428"/>
      <c r="M152" s="436"/>
      <c r="N152" s="184"/>
      <c r="O152" s="184"/>
    </row>
    <row r="153" spans="1:15" hidden="1" x14ac:dyDescent="0.25">
      <c r="A153" s="362"/>
      <c r="B153" s="202"/>
      <c r="C153" s="239"/>
      <c r="D153" s="201"/>
      <c r="E153" s="236" t="e">
        <f>VLOOKUP($B153,ListsReq!$AC$3:$AF$61,2,FALSE)</f>
        <v>#N/A</v>
      </c>
      <c r="F153" s="237" t="e">
        <f>VLOOKUP($B153,ListsReq!$AC$3:$AF$82,3,FALSE)</f>
        <v>#N/A</v>
      </c>
      <c r="G153" s="236" t="e">
        <f>VLOOKUP($B153,ListsReq!$AC$3:$AF$61,4,FALSE)</f>
        <v>#N/A</v>
      </c>
      <c r="H153" s="235" t="e">
        <f t="shared" si="3"/>
        <v>#N/A</v>
      </c>
      <c r="I153" s="433"/>
      <c r="J153" s="428"/>
      <c r="K153" s="428"/>
      <c r="L153" s="428"/>
      <c r="M153" s="436"/>
      <c r="N153" s="184"/>
      <c r="O153" s="184"/>
    </row>
    <row r="154" spans="1:15" hidden="1" x14ac:dyDescent="0.25">
      <c r="A154" s="362"/>
      <c r="B154" s="202"/>
      <c r="C154" s="239"/>
      <c r="D154" s="201"/>
      <c r="E154" s="236" t="e">
        <f>VLOOKUP($B154,ListsReq!$AC$3:$AF$61,2,FALSE)</f>
        <v>#N/A</v>
      </c>
      <c r="F154" s="237" t="e">
        <f>VLOOKUP($B154,ListsReq!$AC$3:$AF$82,3,FALSE)</f>
        <v>#N/A</v>
      </c>
      <c r="G154" s="236" t="e">
        <f>VLOOKUP($B154,ListsReq!$AC$3:$AF$61,4,FALSE)</f>
        <v>#N/A</v>
      </c>
      <c r="H154" s="235" t="e">
        <f t="shared" si="3"/>
        <v>#N/A</v>
      </c>
      <c r="I154" s="433"/>
      <c r="J154" s="428"/>
      <c r="K154" s="428"/>
      <c r="L154" s="428"/>
      <c r="M154" s="436"/>
      <c r="N154" s="184"/>
      <c r="O154" s="184"/>
    </row>
    <row r="155" spans="1:15" hidden="1" x14ac:dyDescent="0.25">
      <c r="A155" s="362"/>
      <c r="B155" s="202"/>
      <c r="C155" s="239"/>
      <c r="D155" s="201"/>
      <c r="E155" s="236" t="e">
        <f>VLOOKUP($B155,ListsReq!$AC$3:$AF$61,2,FALSE)</f>
        <v>#N/A</v>
      </c>
      <c r="F155" s="237" t="e">
        <f>VLOOKUP($B155,ListsReq!$AC$3:$AF$82,3,FALSE)</f>
        <v>#N/A</v>
      </c>
      <c r="G155" s="236" t="e">
        <f>VLOOKUP($B155,ListsReq!$AC$3:$AF$61,4,FALSE)</f>
        <v>#N/A</v>
      </c>
      <c r="H155" s="235" t="e">
        <f t="shared" si="3"/>
        <v>#N/A</v>
      </c>
      <c r="I155" s="433"/>
      <c r="J155" s="428"/>
      <c r="K155" s="428"/>
      <c r="L155" s="428"/>
      <c r="M155" s="436"/>
      <c r="N155" s="184"/>
      <c r="O155" s="184"/>
    </row>
    <row r="156" spans="1:15" hidden="1" x14ac:dyDescent="0.25">
      <c r="A156" s="362"/>
      <c r="B156" s="202"/>
      <c r="C156" s="239"/>
      <c r="D156" s="201"/>
      <c r="E156" s="236" t="e">
        <f>VLOOKUP($B156,ListsReq!$AC$3:$AF$61,2,FALSE)</f>
        <v>#N/A</v>
      </c>
      <c r="F156" s="237" t="e">
        <f>VLOOKUP($B156,ListsReq!$AC$3:$AF$82,3,FALSE)</f>
        <v>#N/A</v>
      </c>
      <c r="G156" s="236" t="e">
        <f>VLOOKUP($B156,ListsReq!$AC$3:$AF$61,4,FALSE)</f>
        <v>#N/A</v>
      </c>
      <c r="H156" s="235" t="e">
        <f t="shared" si="3"/>
        <v>#N/A</v>
      </c>
      <c r="I156" s="433"/>
      <c r="J156" s="428"/>
      <c r="K156" s="428"/>
      <c r="L156" s="428"/>
      <c r="M156" s="436"/>
      <c r="N156" s="184"/>
      <c r="O156" s="184"/>
    </row>
    <row r="157" spans="1:15" hidden="1" x14ac:dyDescent="0.25">
      <c r="A157" s="362"/>
      <c r="B157" s="202"/>
      <c r="C157" s="239"/>
      <c r="D157" s="201"/>
      <c r="E157" s="236" t="e">
        <f>VLOOKUP($B157,ListsReq!$AC$3:$AF$61,2,FALSE)</f>
        <v>#N/A</v>
      </c>
      <c r="F157" s="237" t="e">
        <f>VLOOKUP($B157,ListsReq!$AC$3:$AF$82,3,FALSE)</f>
        <v>#N/A</v>
      </c>
      <c r="G157" s="236" t="e">
        <f>VLOOKUP($B157,ListsReq!$AC$3:$AF$61,4,FALSE)</f>
        <v>#N/A</v>
      </c>
      <c r="H157" s="235" t="e">
        <f t="shared" si="3"/>
        <v>#N/A</v>
      </c>
      <c r="I157" s="433"/>
      <c r="J157" s="428"/>
      <c r="K157" s="428"/>
      <c r="L157" s="428"/>
      <c r="M157" s="436"/>
      <c r="N157" s="184"/>
      <c r="O157" s="184"/>
    </row>
    <row r="158" spans="1:15" hidden="1" x14ac:dyDescent="0.25">
      <c r="A158" s="362"/>
      <c r="B158" s="202"/>
      <c r="C158" s="239"/>
      <c r="D158" s="201"/>
      <c r="E158" s="236" t="e">
        <f>VLOOKUP($B158,ListsReq!$AC$3:$AF$61,2,FALSE)</f>
        <v>#N/A</v>
      </c>
      <c r="F158" s="237" t="e">
        <f>VLOOKUP($B158,ListsReq!$AC$3:$AF$82,3,FALSE)</f>
        <v>#N/A</v>
      </c>
      <c r="G158" s="236" t="e">
        <f>VLOOKUP($B158,ListsReq!$AC$3:$AF$61,4,FALSE)</f>
        <v>#N/A</v>
      </c>
      <c r="H158" s="235" t="e">
        <f t="shared" si="3"/>
        <v>#N/A</v>
      </c>
      <c r="I158" s="433"/>
      <c r="J158" s="428"/>
      <c r="K158" s="428"/>
      <c r="L158" s="428"/>
      <c r="M158" s="436"/>
      <c r="N158" s="184"/>
      <c r="O158" s="184"/>
    </row>
    <row r="159" spans="1:15" hidden="1" x14ac:dyDescent="0.25">
      <c r="A159" s="362"/>
      <c r="B159" s="202"/>
      <c r="C159" s="239"/>
      <c r="D159" s="201"/>
      <c r="E159" s="236" t="e">
        <f>VLOOKUP($B159,ListsReq!$AC$3:$AF$61,2,FALSE)</f>
        <v>#N/A</v>
      </c>
      <c r="F159" s="237" t="e">
        <f>VLOOKUP($B159,ListsReq!$AC$3:$AF$82,3,FALSE)</f>
        <v>#N/A</v>
      </c>
      <c r="G159" s="236" t="e">
        <f>VLOOKUP($B159,ListsReq!$AC$3:$AF$61,4,FALSE)</f>
        <v>#N/A</v>
      </c>
      <c r="H159" s="235" t="e">
        <f t="shared" si="3"/>
        <v>#N/A</v>
      </c>
      <c r="I159" s="433"/>
      <c r="J159" s="428"/>
      <c r="K159" s="428"/>
      <c r="L159" s="428"/>
      <c r="M159" s="436"/>
      <c r="N159" s="184"/>
      <c r="O159" s="184"/>
    </row>
    <row r="160" spans="1:15" hidden="1" x14ac:dyDescent="0.25">
      <c r="A160" s="362"/>
      <c r="B160" s="202"/>
      <c r="C160" s="239"/>
      <c r="D160" s="201"/>
      <c r="E160" s="236" t="e">
        <f>VLOOKUP($B160,ListsReq!$AC$3:$AF$61,2,FALSE)</f>
        <v>#N/A</v>
      </c>
      <c r="F160" s="237" t="e">
        <f>VLOOKUP($B160,ListsReq!$AC$3:$AF$82,3,FALSE)</f>
        <v>#N/A</v>
      </c>
      <c r="G160" s="236" t="e">
        <f>VLOOKUP($B160,ListsReq!$AC$3:$AF$61,4,FALSE)</f>
        <v>#N/A</v>
      </c>
      <c r="H160" s="235" t="e">
        <f t="shared" si="3"/>
        <v>#N/A</v>
      </c>
      <c r="I160" s="433"/>
      <c r="J160" s="428"/>
      <c r="K160" s="428"/>
      <c r="L160" s="428"/>
      <c r="M160" s="436"/>
      <c r="N160" s="184"/>
      <c r="O160" s="184"/>
    </row>
    <row r="161" spans="1:15" hidden="1" x14ac:dyDescent="0.25">
      <c r="A161" s="362"/>
      <c r="B161" s="202"/>
      <c r="C161" s="239"/>
      <c r="D161" s="201"/>
      <c r="E161" s="236" t="e">
        <f>VLOOKUP($B161,ListsReq!$AC$3:$AF$61,2,FALSE)</f>
        <v>#N/A</v>
      </c>
      <c r="F161" s="237" t="e">
        <f>VLOOKUP($B161,ListsReq!$AC$3:$AF$82,3,FALSE)</f>
        <v>#N/A</v>
      </c>
      <c r="G161" s="236" t="e">
        <f>VLOOKUP($B161,ListsReq!$AC$3:$AF$61,4,FALSE)</f>
        <v>#N/A</v>
      </c>
      <c r="H161" s="235" t="e">
        <f t="shared" si="3"/>
        <v>#N/A</v>
      </c>
      <c r="I161" s="433"/>
      <c r="J161" s="428"/>
      <c r="K161" s="428"/>
      <c r="L161" s="428"/>
      <c r="M161" s="436"/>
      <c r="N161" s="184"/>
      <c r="O161" s="184"/>
    </row>
    <row r="162" spans="1:15" hidden="1" x14ac:dyDescent="0.25">
      <c r="A162" s="362"/>
      <c r="B162" s="202"/>
      <c r="C162" s="239"/>
      <c r="D162" s="201"/>
      <c r="E162" s="236" t="e">
        <f>VLOOKUP($B162,ListsReq!$AC$3:$AF$61,2,FALSE)</f>
        <v>#N/A</v>
      </c>
      <c r="F162" s="237" t="e">
        <f>VLOOKUP($B162,ListsReq!$AC$3:$AF$82,3,FALSE)</f>
        <v>#N/A</v>
      </c>
      <c r="G162" s="236" t="e">
        <f>VLOOKUP($B162,ListsReq!$AC$3:$AF$61,4,FALSE)</f>
        <v>#N/A</v>
      </c>
      <c r="H162" s="235" t="e">
        <f t="shared" si="3"/>
        <v>#N/A</v>
      </c>
      <c r="I162" s="433"/>
      <c r="J162" s="428"/>
      <c r="K162" s="428"/>
      <c r="L162" s="428"/>
      <c r="M162" s="436"/>
      <c r="N162" s="184"/>
      <c r="O162" s="184"/>
    </row>
    <row r="163" spans="1:15" hidden="1" x14ac:dyDescent="0.25">
      <c r="A163" s="362"/>
      <c r="B163" s="202"/>
      <c r="C163" s="239"/>
      <c r="D163" s="201"/>
      <c r="E163" s="236" t="e">
        <f>VLOOKUP($B163,ListsReq!$AC$3:$AF$61,2,FALSE)</f>
        <v>#N/A</v>
      </c>
      <c r="F163" s="237" t="e">
        <f>VLOOKUP($B163,ListsReq!$AC$3:$AF$82,3,FALSE)</f>
        <v>#N/A</v>
      </c>
      <c r="G163" s="236" t="e">
        <f>VLOOKUP($B163,ListsReq!$AC$3:$AF$61,4,FALSE)</f>
        <v>#N/A</v>
      </c>
      <c r="H163" s="235" t="e">
        <f t="shared" si="3"/>
        <v>#N/A</v>
      </c>
      <c r="I163" s="433"/>
      <c r="J163" s="428"/>
      <c r="K163" s="428"/>
      <c r="L163" s="428"/>
      <c r="M163" s="436"/>
      <c r="N163" s="184"/>
      <c r="O163" s="184"/>
    </row>
    <row r="164" spans="1:15" hidden="1" x14ac:dyDescent="0.25">
      <c r="A164" s="362"/>
      <c r="B164" s="202"/>
      <c r="C164" s="239"/>
      <c r="D164" s="201"/>
      <c r="E164" s="236" t="e">
        <f>VLOOKUP($B164,ListsReq!$AC$3:$AF$61,2,FALSE)</f>
        <v>#N/A</v>
      </c>
      <c r="F164" s="237" t="e">
        <f>VLOOKUP($B164,ListsReq!$AC$3:$AF$82,3,FALSE)</f>
        <v>#N/A</v>
      </c>
      <c r="G164" s="236" t="e">
        <f>VLOOKUP($B164,ListsReq!$AC$3:$AF$61,4,FALSE)</f>
        <v>#N/A</v>
      </c>
      <c r="H164" s="235" t="e">
        <f t="shared" si="3"/>
        <v>#N/A</v>
      </c>
      <c r="I164" s="433"/>
      <c r="J164" s="428"/>
      <c r="K164" s="428"/>
      <c r="L164" s="428"/>
      <c r="M164" s="436"/>
      <c r="N164" s="184"/>
      <c r="O164" s="184"/>
    </row>
    <row r="165" spans="1:15" hidden="1" x14ac:dyDescent="0.25">
      <c r="A165" s="362"/>
      <c r="B165" s="202"/>
      <c r="C165" s="239"/>
      <c r="D165" s="201"/>
      <c r="E165" s="236" t="e">
        <f>VLOOKUP($B165,ListsReq!$AC$3:$AF$61,2,FALSE)</f>
        <v>#N/A</v>
      </c>
      <c r="F165" s="237" t="e">
        <f>VLOOKUP($B165,ListsReq!$AC$3:$AF$82,3,FALSE)</f>
        <v>#N/A</v>
      </c>
      <c r="G165" s="236" t="e">
        <f>VLOOKUP($B165,ListsReq!$AC$3:$AF$61,4,FALSE)</f>
        <v>#N/A</v>
      </c>
      <c r="H165" s="235" t="e">
        <f t="shared" si="3"/>
        <v>#N/A</v>
      </c>
      <c r="I165" s="433"/>
      <c r="J165" s="428"/>
      <c r="K165" s="428"/>
      <c r="L165" s="428"/>
      <c r="M165" s="436"/>
      <c r="N165" s="184"/>
      <c r="O165" s="184"/>
    </row>
    <row r="166" spans="1:15" hidden="1" x14ac:dyDescent="0.25">
      <c r="A166" s="362"/>
      <c r="B166" s="202"/>
      <c r="C166" s="239"/>
      <c r="D166" s="201"/>
      <c r="E166" s="236" t="e">
        <f>VLOOKUP($B166,ListsReq!$AC$3:$AF$61,2,FALSE)</f>
        <v>#N/A</v>
      </c>
      <c r="F166" s="237" t="e">
        <f>VLOOKUP($B166,ListsReq!$AC$3:$AF$82,3,FALSE)</f>
        <v>#N/A</v>
      </c>
      <c r="G166" s="236" t="e">
        <f>VLOOKUP($B166,ListsReq!$AC$3:$AF$61,4,FALSE)</f>
        <v>#N/A</v>
      </c>
      <c r="H166" s="235" t="e">
        <f t="shared" si="3"/>
        <v>#N/A</v>
      </c>
      <c r="I166" s="433"/>
      <c r="J166" s="428"/>
      <c r="K166" s="428"/>
      <c r="L166" s="428"/>
      <c r="M166" s="436"/>
      <c r="N166" s="184"/>
      <c r="O166" s="184"/>
    </row>
    <row r="167" spans="1:15" hidden="1" x14ac:dyDescent="0.25">
      <c r="A167" s="362"/>
      <c r="B167" s="202"/>
      <c r="C167" s="239"/>
      <c r="D167" s="201"/>
      <c r="E167" s="236" t="e">
        <f>VLOOKUP($B167,ListsReq!$AC$3:$AF$61,2,FALSE)</f>
        <v>#N/A</v>
      </c>
      <c r="F167" s="237" t="e">
        <f>VLOOKUP($B167,ListsReq!$AC$3:$AF$82,3,FALSE)</f>
        <v>#N/A</v>
      </c>
      <c r="G167" s="236" t="e">
        <f>VLOOKUP($B167,ListsReq!$AC$3:$AF$61,4,FALSE)</f>
        <v>#N/A</v>
      </c>
      <c r="H167" s="235" t="e">
        <f t="shared" si="3"/>
        <v>#N/A</v>
      </c>
      <c r="I167" s="433"/>
      <c r="J167" s="428"/>
      <c r="K167" s="428"/>
      <c r="L167" s="428"/>
      <c r="M167" s="436"/>
      <c r="N167" s="184"/>
      <c r="O167" s="184"/>
    </row>
    <row r="168" spans="1:15" hidden="1" x14ac:dyDescent="0.25">
      <c r="A168" s="362"/>
      <c r="B168" s="202"/>
      <c r="C168" s="239"/>
      <c r="D168" s="201"/>
      <c r="E168" s="236" t="e">
        <f>VLOOKUP($B168,ListsReq!$AC$3:$AF$61,2,FALSE)</f>
        <v>#N/A</v>
      </c>
      <c r="F168" s="237" t="e">
        <f>VLOOKUP($B168,ListsReq!$AC$3:$AF$82,3,FALSE)</f>
        <v>#N/A</v>
      </c>
      <c r="G168" s="236" t="e">
        <f>VLOOKUP($B168,ListsReq!$AC$3:$AF$61,4,FALSE)</f>
        <v>#N/A</v>
      </c>
      <c r="H168" s="235" t="e">
        <f t="shared" si="3"/>
        <v>#N/A</v>
      </c>
      <c r="I168" s="433"/>
      <c r="J168" s="428"/>
      <c r="K168" s="428"/>
      <c r="L168" s="428"/>
      <c r="M168" s="436"/>
      <c r="N168" s="184"/>
      <c r="O168" s="184"/>
    </row>
    <row r="169" spans="1:15" hidden="1" x14ac:dyDescent="0.25">
      <c r="A169" s="362"/>
      <c r="B169" s="202"/>
      <c r="C169" s="239"/>
      <c r="D169" s="201"/>
      <c r="E169" s="236" t="e">
        <f>VLOOKUP($B169,ListsReq!$AC$3:$AF$61,2,FALSE)</f>
        <v>#N/A</v>
      </c>
      <c r="F169" s="237" t="e">
        <f>VLOOKUP($B169,ListsReq!$AC$3:$AF$82,3,FALSE)</f>
        <v>#N/A</v>
      </c>
      <c r="G169" s="236" t="e">
        <f>VLOOKUP($B169,ListsReq!$AC$3:$AF$61,4,FALSE)</f>
        <v>#N/A</v>
      </c>
      <c r="H169" s="235" t="e">
        <f t="shared" si="3"/>
        <v>#N/A</v>
      </c>
      <c r="I169" s="433"/>
      <c r="J169" s="428"/>
      <c r="K169" s="428"/>
      <c r="L169" s="428"/>
      <c r="M169" s="436"/>
      <c r="N169" s="184"/>
      <c r="O169" s="184"/>
    </row>
    <row r="170" spans="1:15" hidden="1" x14ac:dyDescent="0.25">
      <c r="A170" s="362"/>
      <c r="B170" s="202"/>
      <c r="C170" s="239"/>
      <c r="D170" s="201"/>
      <c r="E170" s="236" t="e">
        <f>VLOOKUP($B170,ListsReq!$AC$3:$AF$61,2,FALSE)</f>
        <v>#N/A</v>
      </c>
      <c r="F170" s="237" t="e">
        <f>VLOOKUP($B170,ListsReq!$AC$3:$AF$82,3,FALSE)</f>
        <v>#N/A</v>
      </c>
      <c r="G170" s="236" t="e">
        <f>VLOOKUP($B170,ListsReq!$AC$3:$AF$61,4,FALSE)</f>
        <v>#N/A</v>
      </c>
      <c r="H170" s="235" t="e">
        <f t="shared" si="3"/>
        <v>#N/A</v>
      </c>
      <c r="I170" s="433"/>
      <c r="J170" s="428"/>
      <c r="K170" s="428"/>
      <c r="L170" s="428"/>
      <c r="M170" s="436"/>
      <c r="N170" s="184"/>
      <c r="O170" s="184"/>
    </row>
    <row r="171" spans="1:15" hidden="1" x14ac:dyDescent="0.25">
      <c r="A171" s="362"/>
      <c r="B171" s="202"/>
      <c r="C171" s="239"/>
      <c r="D171" s="201"/>
      <c r="E171" s="236" t="e">
        <f>VLOOKUP($B171,ListsReq!$AC$3:$AF$61,2,FALSE)</f>
        <v>#N/A</v>
      </c>
      <c r="F171" s="237" t="e">
        <f>VLOOKUP($B171,ListsReq!$AC$3:$AF$82,3,FALSE)</f>
        <v>#N/A</v>
      </c>
      <c r="G171" s="236" t="e">
        <f>VLOOKUP($B171,ListsReq!$AC$3:$AF$61,4,FALSE)</f>
        <v>#N/A</v>
      </c>
      <c r="H171" s="235" t="e">
        <f t="shared" si="3"/>
        <v>#N/A</v>
      </c>
      <c r="I171" s="433"/>
      <c r="J171" s="428"/>
      <c r="K171" s="428"/>
      <c r="L171" s="428"/>
      <c r="M171" s="436"/>
      <c r="N171" s="184"/>
      <c r="O171" s="184"/>
    </row>
    <row r="172" spans="1:15" hidden="1" x14ac:dyDescent="0.25">
      <c r="A172" s="362"/>
      <c r="B172" s="202"/>
      <c r="C172" s="239"/>
      <c r="D172" s="201"/>
      <c r="E172" s="236" t="e">
        <f>VLOOKUP($B172,ListsReq!$AC$3:$AF$61,2,FALSE)</f>
        <v>#N/A</v>
      </c>
      <c r="F172" s="237" t="e">
        <f>VLOOKUP($B172,ListsReq!$AC$3:$AF$82,3,FALSE)</f>
        <v>#N/A</v>
      </c>
      <c r="G172" s="236" t="e">
        <f>VLOOKUP($B172,ListsReq!$AC$3:$AF$61,4,FALSE)</f>
        <v>#N/A</v>
      </c>
      <c r="H172" s="235" t="e">
        <f t="shared" si="3"/>
        <v>#N/A</v>
      </c>
      <c r="I172" s="433"/>
      <c r="J172" s="428"/>
      <c r="K172" s="428"/>
      <c r="L172" s="428"/>
      <c r="M172" s="436"/>
      <c r="N172" s="184"/>
      <c r="O172" s="184"/>
    </row>
    <row r="173" spans="1:15" hidden="1" x14ac:dyDescent="0.25">
      <c r="A173" s="362"/>
      <c r="B173" s="202"/>
      <c r="C173" s="239"/>
      <c r="D173" s="201"/>
      <c r="E173" s="236" t="e">
        <f>VLOOKUP($B173,ListsReq!$AC$3:$AF$61,2,FALSE)</f>
        <v>#N/A</v>
      </c>
      <c r="F173" s="237" t="e">
        <f>VLOOKUP($B173,ListsReq!$AC$3:$AF$82,3,FALSE)</f>
        <v>#N/A</v>
      </c>
      <c r="G173" s="236" t="e">
        <f>VLOOKUP($B173,ListsReq!$AC$3:$AF$61,4,FALSE)</f>
        <v>#N/A</v>
      </c>
      <c r="H173" s="235" t="e">
        <f t="shared" si="3"/>
        <v>#N/A</v>
      </c>
      <c r="I173" s="433"/>
      <c r="J173" s="428"/>
      <c r="K173" s="428"/>
      <c r="L173" s="428"/>
      <c r="M173" s="436"/>
      <c r="N173" s="184"/>
      <c r="O173" s="184"/>
    </row>
    <row r="174" spans="1:15" hidden="1" x14ac:dyDescent="0.25">
      <c r="A174" s="362"/>
      <c r="B174" s="202"/>
      <c r="C174" s="238"/>
      <c r="D174" s="198"/>
      <c r="E174" s="236" t="e">
        <f>VLOOKUP($B174,ListsReq!$AC$3:$AF$61,2,FALSE)</f>
        <v>#N/A</v>
      </c>
      <c r="F174" s="237" t="e">
        <f>VLOOKUP($B174,ListsReq!$AC$3:$AF$82,3,FALSE)</f>
        <v>#N/A</v>
      </c>
      <c r="G174" s="236" t="e">
        <f>VLOOKUP($B174,ListsReq!$AC$3:$AF$61,4,FALSE)</f>
        <v>#N/A</v>
      </c>
      <c r="H174" s="235" t="e">
        <f t="shared" si="3"/>
        <v>#N/A</v>
      </c>
      <c r="I174" s="437"/>
      <c r="J174" s="428"/>
      <c r="K174" s="428"/>
      <c r="L174" s="428"/>
      <c r="M174" s="436"/>
      <c r="N174" s="184"/>
      <c r="O174" s="184"/>
    </row>
    <row r="175" spans="1:15" hidden="1" x14ac:dyDescent="0.25">
      <c r="A175" s="362"/>
      <c r="B175" s="202"/>
      <c r="C175" s="238"/>
      <c r="D175" s="198"/>
      <c r="E175" s="236" t="e">
        <f>VLOOKUP($B175,ListsReq!$AC$3:$AF$61,2,FALSE)</f>
        <v>#N/A</v>
      </c>
      <c r="F175" s="237" t="e">
        <f>VLOOKUP($B175,ListsReq!$AC$3:$AF$82,3,FALSE)</f>
        <v>#N/A</v>
      </c>
      <c r="G175" s="236" t="e">
        <f>VLOOKUP($B175,ListsReq!$AC$3:$AF$61,4,FALSE)</f>
        <v>#N/A</v>
      </c>
      <c r="H175" s="235" t="e">
        <f t="shared" si="3"/>
        <v>#N/A</v>
      </c>
      <c r="I175" s="437"/>
      <c r="J175" s="428"/>
      <c r="K175" s="428"/>
      <c r="L175" s="428"/>
      <c r="M175" s="436"/>
      <c r="N175" s="184"/>
      <c r="O175" s="184"/>
    </row>
    <row r="176" spans="1:15" hidden="1" x14ac:dyDescent="0.25">
      <c r="A176" s="362"/>
      <c r="B176" s="202"/>
      <c r="C176" s="238"/>
      <c r="D176" s="198"/>
      <c r="E176" s="236" t="e">
        <f>VLOOKUP($B176,ListsReq!$AC$3:$AF$61,2,FALSE)</f>
        <v>#N/A</v>
      </c>
      <c r="F176" s="237" t="e">
        <f>VLOOKUP($B176,ListsReq!$AC$3:$AF$82,3,FALSE)</f>
        <v>#N/A</v>
      </c>
      <c r="G176" s="236" t="e">
        <f>VLOOKUP($B176,ListsReq!$AC$3:$AF$61,4,FALSE)</f>
        <v>#N/A</v>
      </c>
      <c r="H176" s="235" t="e">
        <f t="shared" ref="H176:H201" si="4">(F176*D176)/1000</f>
        <v>#N/A</v>
      </c>
      <c r="I176" s="437"/>
      <c r="J176" s="428"/>
      <c r="K176" s="428"/>
      <c r="L176" s="428"/>
      <c r="M176" s="436"/>
      <c r="N176" s="184"/>
      <c r="O176" s="184"/>
    </row>
    <row r="177" spans="1:15" hidden="1" x14ac:dyDescent="0.25">
      <c r="A177" s="362"/>
      <c r="B177" s="202"/>
      <c r="C177" s="238"/>
      <c r="D177" s="198"/>
      <c r="E177" s="236" t="e">
        <f>VLOOKUP($B177,ListsReq!$AC$3:$AF$61,2,FALSE)</f>
        <v>#N/A</v>
      </c>
      <c r="F177" s="237" t="e">
        <f>VLOOKUP($B177,ListsReq!$AC$3:$AF$82,3,FALSE)</f>
        <v>#N/A</v>
      </c>
      <c r="G177" s="236" t="e">
        <f>VLOOKUP($B177,ListsReq!$AC$3:$AF$61,4,FALSE)</f>
        <v>#N/A</v>
      </c>
      <c r="H177" s="235" t="e">
        <f t="shared" si="4"/>
        <v>#N/A</v>
      </c>
      <c r="I177" s="437"/>
      <c r="J177" s="428"/>
      <c r="K177" s="428"/>
      <c r="L177" s="428"/>
      <c r="M177" s="436"/>
      <c r="N177" s="184"/>
      <c r="O177" s="184"/>
    </row>
    <row r="178" spans="1:15" hidden="1" x14ac:dyDescent="0.25">
      <c r="A178" s="362"/>
      <c r="B178" s="202"/>
      <c r="C178" s="238"/>
      <c r="D178" s="198"/>
      <c r="E178" s="236" t="e">
        <f>VLOOKUP($B178,ListsReq!$AC$3:$AF$61,2,FALSE)</f>
        <v>#N/A</v>
      </c>
      <c r="F178" s="237" t="e">
        <f>VLOOKUP($B178,ListsReq!$AC$3:$AF$82,3,FALSE)</f>
        <v>#N/A</v>
      </c>
      <c r="G178" s="236" t="e">
        <f>VLOOKUP($B178,ListsReq!$AC$3:$AF$61,4,FALSE)</f>
        <v>#N/A</v>
      </c>
      <c r="H178" s="235" t="e">
        <f t="shared" si="4"/>
        <v>#N/A</v>
      </c>
      <c r="I178" s="437"/>
      <c r="J178" s="428"/>
      <c r="K178" s="428"/>
      <c r="L178" s="428"/>
      <c r="M178" s="436"/>
      <c r="N178" s="184"/>
      <c r="O178" s="184"/>
    </row>
    <row r="179" spans="1:15" hidden="1" x14ac:dyDescent="0.25">
      <c r="A179" s="362"/>
      <c r="B179" s="202"/>
      <c r="C179" s="238"/>
      <c r="D179" s="198"/>
      <c r="E179" s="236" t="e">
        <f>VLOOKUP($B179,ListsReq!$AC$3:$AF$61,2,FALSE)</f>
        <v>#N/A</v>
      </c>
      <c r="F179" s="237" t="e">
        <f>VLOOKUP($B179,ListsReq!$AC$3:$AF$82,3,FALSE)</f>
        <v>#N/A</v>
      </c>
      <c r="G179" s="236" t="e">
        <f>VLOOKUP($B179,ListsReq!$AC$3:$AF$61,4,FALSE)</f>
        <v>#N/A</v>
      </c>
      <c r="H179" s="235" t="e">
        <f t="shared" si="4"/>
        <v>#N/A</v>
      </c>
      <c r="I179" s="437"/>
      <c r="J179" s="428"/>
      <c r="K179" s="428"/>
      <c r="L179" s="428"/>
      <c r="M179" s="436"/>
      <c r="N179" s="184"/>
      <c r="O179" s="184"/>
    </row>
    <row r="180" spans="1:15" hidden="1" x14ac:dyDescent="0.25">
      <c r="A180" s="362"/>
      <c r="B180" s="202"/>
      <c r="C180" s="238"/>
      <c r="D180" s="198"/>
      <c r="E180" s="236" t="e">
        <f>VLOOKUP($B180,ListsReq!$AC$3:$AF$61,2,FALSE)</f>
        <v>#N/A</v>
      </c>
      <c r="F180" s="237" t="e">
        <f>VLOOKUP($B180,ListsReq!$AC$3:$AF$82,3,FALSE)</f>
        <v>#N/A</v>
      </c>
      <c r="G180" s="236" t="e">
        <f>VLOOKUP($B180,ListsReq!$AC$3:$AF$61,4,FALSE)</f>
        <v>#N/A</v>
      </c>
      <c r="H180" s="235" t="e">
        <f t="shared" si="4"/>
        <v>#N/A</v>
      </c>
      <c r="I180" s="437"/>
      <c r="J180" s="428"/>
      <c r="K180" s="428"/>
      <c r="L180" s="428"/>
      <c r="M180" s="436"/>
      <c r="N180" s="184"/>
      <c r="O180" s="184"/>
    </row>
    <row r="181" spans="1:15" hidden="1" x14ac:dyDescent="0.25">
      <c r="A181" s="362"/>
      <c r="B181" s="202"/>
      <c r="C181" s="238"/>
      <c r="D181" s="198"/>
      <c r="E181" s="236" t="e">
        <f>VLOOKUP($B181,ListsReq!$AC$3:$AF$61,2,FALSE)</f>
        <v>#N/A</v>
      </c>
      <c r="F181" s="237" t="e">
        <f>VLOOKUP($B181,ListsReq!$AC$3:$AF$82,3,FALSE)</f>
        <v>#N/A</v>
      </c>
      <c r="G181" s="236" t="e">
        <f>VLOOKUP($B181,ListsReq!$AC$3:$AF$61,4,FALSE)</f>
        <v>#N/A</v>
      </c>
      <c r="H181" s="235" t="e">
        <f t="shared" si="4"/>
        <v>#N/A</v>
      </c>
      <c r="I181" s="437"/>
      <c r="J181" s="428"/>
      <c r="K181" s="428"/>
      <c r="L181" s="428"/>
      <c r="M181" s="436"/>
      <c r="N181" s="184"/>
      <c r="O181" s="184"/>
    </row>
    <row r="182" spans="1:15" hidden="1" x14ac:dyDescent="0.25">
      <c r="A182" s="362"/>
      <c r="B182" s="202"/>
      <c r="C182" s="238"/>
      <c r="D182" s="198"/>
      <c r="E182" s="236" t="e">
        <f>VLOOKUP($B182,ListsReq!$AC$3:$AF$61,2,FALSE)</f>
        <v>#N/A</v>
      </c>
      <c r="F182" s="237" t="e">
        <f>VLOOKUP($B182,ListsReq!$AC$3:$AF$82,3,FALSE)</f>
        <v>#N/A</v>
      </c>
      <c r="G182" s="236" t="e">
        <f>VLOOKUP($B182,ListsReq!$AC$3:$AF$61,4,FALSE)</f>
        <v>#N/A</v>
      </c>
      <c r="H182" s="235" t="e">
        <f t="shared" si="4"/>
        <v>#N/A</v>
      </c>
      <c r="I182" s="437"/>
      <c r="J182" s="428"/>
      <c r="K182" s="428"/>
      <c r="L182" s="428"/>
      <c r="M182" s="436"/>
      <c r="N182" s="184"/>
      <c r="O182" s="184"/>
    </row>
    <row r="183" spans="1:15" hidden="1" x14ac:dyDescent="0.25">
      <c r="A183" s="362"/>
      <c r="B183" s="202"/>
      <c r="C183" s="238"/>
      <c r="D183" s="198"/>
      <c r="E183" s="236" t="e">
        <f>VLOOKUP($B183,ListsReq!$AC$3:$AF$61,2,FALSE)</f>
        <v>#N/A</v>
      </c>
      <c r="F183" s="237" t="e">
        <f>VLOOKUP($B183,ListsReq!$AC$3:$AF$82,3,FALSE)</f>
        <v>#N/A</v>
      </c>
      <c r="G183" s="236" t="e">
        <f>VLOOKUP($B183,ListsReq!$AC$3:$AF$61,4,FALSE)</f>
        <v>#N/A</v>
      </c>
      <c r="H183" s="235" t="e">
        <f t="shared" si="4"/>
        <v>#N/A</v>
      </c>
      <c r="I183" s="437"/>
      <c r="J183" s="428"/>
      <c r="K183" s="428"/>
      <c r="L183" s="428"/>
      <c r="M183" s="436"/>
      <c r="N183" s="184"/>
      <c r="O183" s="184"/>
    </row>
    <row r="184" spans="1:15" hidden="1" x14ac:dyDescent="0.25">
      <c r="A184" s="362"/>
      <c r="B184" s="202"/>
      <c r="C184" s="238"/>
      <c r="D184" s="198"/>
      <c r="E184" s="236" t="e">
        <f>VLOOKUP($B184,ListsReq!$AC$3:$AF$61,2,FALSE)</f>
        <v>#N/A</v>
      </c>
      <c r="F184" s="237" t="e">
        <f>VLOOKUP($B184,ListsReq!$AC$3:$AF$82,3,FALSE)</f>
        <v>#N/A</v>
      </c>
      <c r="G184" s="236" t="e">
        <f>VLOOKUP($B184,ListsReq!$AC$3:$AF$61,4,FALSE)</f>
        <v>#N/A</v>
      </c>
      <c r="H184" s="235" t="e">
        <f t="shared" si="4"/>
        <v>#N/A</v>
      </c>
      <c r="I184" s="437"/>
      <c r="J184" s="428"/>
      <c r="K184" s="428"/>
      <c r="L184" s="428"/>
      <c r="M184" s="436"/>
      <c r="N184" s="184"/>
      <c r="O184" s="184"/>
    </row>
    <row r="185" spans="1:15" hidden="1" x14ac:dyDescent="0.25">
      <c r="A185" s="362"/>
      <c r="B185" s="202"/>
      <c r="C185" s="238"/>
      <c r="D185" s="198"/>
      <c r="E185" s="236" t="e">
        <f>VLOOKUP($B185,ListsReq!$AC$3:$AF$61,2,FALSE)</f>
        <v>#N/A</v>
      </c>
      <c r="F185" s="237" t="e">
        <f>VLOOKUP($B185,ListsReq!$AC$3:$AF$82,3,FALSE)</f>
        <v>#N/A</v>
      </c>
      <c r="G185" s="236" t="e">
        <f>VLOOKUP($B185,ListsReq!$AC$3:$AF$61,4,FALSE)</f>
        <v>#N/A</v>
      </c>
      <c r="H185" s="235" t="e">
        <f t="shared" si="4"/>
        <v>#N/A</v>
      </c>
      <c r="I185" s="437"/>
      <c r="J185" s="428"/>
      <c r="K185" s="428"/>
      <c r="L185" s="428"/>
      <c r="M185" s="436"/>
      <c r="N185" s="184"/>
      <c r="O185" s="184"/>
    </row>
    <row r="186" spans="1:15" hidden="1" x14ac:dyDescent="0.25">
      <c r="A186" s="362"/>
      <c r="B186" s="202"/>
      <c r="C186" s="238"/>
      <c r="D186" s="198"/>
      <c r="E186" s="236" t="e">
        <f>VLOOKUP($B186,ListsReq!$AC$3:$AF$61,2,FALSE)</f>
        <v>#N/A</v>
      </c>
      <c r="F186" s="237" t="e">
        <f>VLOOKUP($B186,ListsReq!$AC$3:$AF$82,3,FALSE)</f>
        <v>#N/A</v>
      </c>
      <c r="G186" s="236" t="e">
        <f>VLOOKUP($B186,ListsReq!$AC$3:$AF$61,4,FALSE)</f>
        <v>#N/A</v>
      </c>
      <c r="H186" s="235" t="e">
        <f t="shared" si="4"/>
        <v>#N/A</v>
      </c>
      <c r="I186" s="437"/>
      <c r="J186" s="428"/>
      <c r="K186" s="428"/>
      <c r="L186" s="428"/>
      <c r="M186" s="436"/>
      <c r="N186" s="184"/>
      <c r="O186" s="184"/>
    </row>
    <row r="187" spans="1:15" hidden="1" x14ac:dyDescent="0.25">
      <c r="A187" s="362"/>
      <c r="B187" s="202"/>
      <c r="C187" s="238"/>
      <c r="D187" s="198"/>
      <c r="E187" s="236" t="e">
        <f>VLOOKUP($B187,ListsReq!$AC$3:$AF$61,2,FALSE)</f>
        <v>#N/A</v>
      </c>
      <c r="F187" s="237" t="e">
        <f>VLOOKUP($B187,ListsReq!$AC$3:$AF$82,3,FALSE)</f>
        <v>#N/A</v>
      </c>
      <c r="G187" s="236" t="e">
        <f>VLOOKUP($B187,ListsReq!$AC$3:$AF$61,4,FALSE)</f>
        <v>#N/A</v>
      </c>
      <c r="H187" s="235" t="e">
        <f t="shared" si="4"/>
        <v>#N/A</v>
      </c>
      <c r="I187" s="437"/>
      <c r="J187" s="428"/>
      <c r="K187" s="428"/>
      <c r="L187" s="428"/>
      <c r="M187" s="436"/>
      <c r="N187" s="184"/>
      <c r="O187" s="184"/>
    </row>
    <row r="188" spans="1:15" hidden="1" x14ac:dyDescent="0.25">
      <c r="A188" s="362"/>
      <c r="B188" s="202"/>
      <c r="C188" s="238"/>
      <c r="D188" s="198"/>
      <c r="E188" s="236" t="e">
        <f>VLOOKUP($B188,ListsReq!$AC$3:$AF$61,2,FALSE)</f>
        <v>#N/A</v>
      </c>
      <c r="F188" s="237" t="e">
        <f>VLOOKUP($B188,ListsReq!$AC$3:$AF$82,3,FALSE)</f>
        <v>#N/A</v>
      </c>
      <c r="G188" s="236" t="e">
        <f>VLOOKUP($B188,ListsReq!$AC$3:$AF$61,4,FALSE)</f>
        <v>#N/A</v>
      </c>
      <c r="H188" s="235" t="e">
        <f t="shared" si="4"/>
        <v>#N/A</v>
      </c>
      <c r="I188" s="437"/>
      <c r="J188" s="428"/>
      <c r="K188" s="428"/>
      <c r="L188" s="428"/>
      <c r="M188" s="436"/>
      <c r="N188" s="184"/>
      <c r="O188" s="184"/>
    </row>
    <row r="189" spans="1:15" hidden="1" x14ac:dyDescent="0.25">
      <c r="A189" s="362"/>
      <c r="B189" s="202"/>
      <c r="C189" s="238"/>
      <c r="D189" s="198"/>
      <c r="E189" s="236" t="e">
        <f>VLOOKUP($B189,ListsReq!$AC$3:$AF$61,2,FALSE)</f>
        <v>#N/A</v>
      </c>
      <c r="F189" s="237" t="e">
        <f>VLOOKUP($B189,ListsReq!$AC$3:$AF$82,3,FALSE)</f>
        <v>#N/A</v>
      </c>
      <c r="G189" s="236" t="e">
        <f>VLOOKUP($B189,ListsReq!$AC$3:$AF$61,4,FALSE)</f>
        <v>#N/A</v>
      </c>
      <c r="H189" s="235" t="e">
        <f t="shared" si="4"/>
        <v>#N/A</v>
      </c>
      <c r="I189" s="437"/>
      <c r="J189" s="428"/>
      <c r="K189" s="428"/>
      <c r="L189" s="428"/>
      <c r="M189" s="436"/>
      <c r="N189" s="184"/>
      <c r="O189" s="184"/>
    </row>
    <row r="190" spans="1:15" hidden="1" x14ac:dyDescent="0.25">
      <c r="A190" s="362"/>
      <c r="B190" s="202"/>
      <c r="C190" s="238"/>
      <c r="D190" s="198"/>
      <c r="E190" s="236" t="e">
        <f>VLOOKUP($B190,ListsReq!$AC$3:$AF$61,2,FALSE)</f>
        <v>#N/A</v>
      </c>
      <c r="F190" s="237" t="e">
        <f>VLOOKUP($B190,ListsReq!$AC$3:$AF$82,3,FALSE)</f>
        <v>#N/A</v>
      </c>
      <c r="G190" s="236" t="e">
        <f>VLOOKUP($B190,ListsReq!$AC$3:$AF$61,4,FALSE)</f>
        <v>#N/A</v>
      </c>
      <c r="H190" s="235" t="e">
        <f t="shared" si="4"/>
        <v>#N/A</v>
      </c>
      <c r="I190" s="437"/>
      <c r="J190" s="428"/>
      <c r="K190" s="428"/>
      <c r="L190" s="428"/>
      <c r="M190" s="436"/>
      <c r="N190" s="184"/>
      <c r="O190" s="184"/>
    </row>
    <row r="191" spans="1:15" hidden="1" x14ac:dyDescent="0.25">
      <c r="A191" s="362"/>
      <c r="B191" s="202"/>
      <c r="C191" s="238"/>
      <c r="D191" s="198"/>
      <c r="E191" s="236" t="e">
        <f>VLOOKUP($B191,ListsReq!$AC$3:$AF$61,2,FALSE)</f>
        <v>#N/A</v>
      </c>
      <c r="F191" s="237" t="e">
        <f>VLOOKUP($B191,ListsReq!$AC$3:$AF$82,3,FALSE)</f>
        <v>#N/A</v>
      </c>
      <c r="G191" s="236" t="e">
        <f>VLOOKUP($B191,ListsReq!$AC$3:$AF$61,4,FALSE)</f>
        <v>#N/A</v>
      </c>
      <c r="H191" s="235" t="e">
        <f t="shared" si="4"/>
        <v>#N/A</v>
      </c>
      <c r="I191" s="437"/>
      <c r="J191" s="428"/>
      <c r="K191" s="428"/>
      <c r="L191" s="428"/>
      <c r="M191" s="436"/>
      <c r="N191" s="184"/>
      <c r="O191" s="184"/>
    </row>
    <row r="192" spans="1:15" hidden="1" x14ac:dyDescent="0.25">
      <c r="A192" s="362"/>
      <c r="B192" s="202"/>
      <c r="C192" s="238"/>
      <c r="D192" s="198"/>
      <c r="E192" s="236" t="e">
        <f>VLOOKUP($B192,ListsReq!$AC$3:$AF$61,2,FALSE)</f>
        <v>#N/A</v>
      </c>
      <c r="F192" s="237" t="e">
        <f>VLOOKUP($B192,ListsReq!$AC$3:$AF$82,3,FALSE)</f>
        <v>#N/A</v>
      </c>
      <c r="G192" s="236" t="e">
        <f>VLOOKUP($B192,ListsReq!$AC$3:$AF$61,4,FALSE)</f>
        <v>#N/A</v>
      </c>
      <c r="H192" s="235" t="e">
        <f t="shared" si="4"/>
        <v>#N/A</v>
      </c>
      <c r="I192" s="437"/>
      <c r="J192" s="428"/>
      <c r="K192" s="428"/>
      <c r="L192" s="428"/>
      <c r="M192" s="436"/>
      <c r="N192" s="184"/>
      <c r="O192" s="184"/>
    </row>
    <row r="193" spans="1:15" hidden="1" x14ac:dyDescent="0.25">
      <c r="A193" s="362"/>
      <c r="B193" s="202"/>
      <c r="C193" s="238"/>
      <c r="D193" s="198"/>
      <c r="E193" s="236" t="e">
        <f>VLOOKUP($B193,ListsReq!$AC$3:$AF$61,2,FALSE)</f>
        <v>#N/A</v>
      </c>
      <c r="F193" s="237" t="e">
        <f>VLOOKUP($B193,ListsReq!$AC$3:$AF$82,3,FALSE)</f>
        <v>#N/A</v>
      </c>
      <c r="G193" s="236" t="e">
        <f>VLOOKUP($B193,ListsReq!$AC$3:$AF$61,4,FALSE)</f>
        <v>#N/A</v>
      </c>
      <c r="H193" s="235" t="e">
        <f t="shared" si="4"/>
        <v>#N/A</v>
      </c>
      <c r="I193" s="437"/>
      <c r="J193" s="428"/>
      <c r="K193" s="428"/>
      <c r="L193" s="428"/>
      <c r="M193" s="436"/>
      <c r="N193" s="184"/>
      <c r="O193" s="184"/>
    </row>
    <row r="194" spans="1:15" hidden="1" x14ac:dyDescent="0.25">
      <c r="A194" s="362"/>
      <c r="B194" s="202"/>
      <c r="C194" s="238"/>
      <c r="D194" s="198"/>
      <c r="E194" s="236" t="e">
        <f>VLOOKUP($B194,ListsReq!$AC$3:$AF$61,2,FALSE)</f>
        <v>#N/A</v>
      </c>
      <c r="F194" s="237" t="e">
        <f>VLOOKUP($B194,ListsReq!$AC$3:$AF$82,3,FALSE)</f>
        <v>#N/A</v>
      </c>
      <c r="G194" s="236" t="e">
        <f>VLOOKUP($B194,ListsReq!$AC$3:$AF$61,4,FALSE)</f>
        <v>#N/A</v>
      </c>
      <c r="H194" s="235" t="e">
        <f t="shared" si="4"/>
        <v>#N/A</v>
      </c>
      <c r="I194" s="437"/>
      <c r="J194" s="428"/>
      <c r="K194" s="428"/>
      <c r="L194" s="428"/>
      <c r="M194" s="436"/>
      <c r="N194" s="184"/>
      <c r="O194" s="184"/>
    </row>
    <row r="195" spans="1:15" hidden="1" x14ac:dyDescent="0.25">
      <c r="A195" s="362"/>
      <c r="B195" s="202"/>
      <c r="C195" s="238"/>
      <c r="D195" s="198"/>
      <c r="E195" s="236" t="e">
        <f>VLOOKUP($B195,ListsReq!$AC$3:$AF$61,2,FALSE)</f>
        <v>#N/A</v>
      </c>
      <c r="F195" s="237" t="e">
        <f>VLOOKUP($B195,ListsReq!$AC$3:$AF$82,3,FALSE)</f>
        <v>#N/A</v>
      </c>
      <c r="G195" s="236" t="e">
        <f>VLOOKUP($B195,ListsReq!$AC$3:$AF$61,4,FALSE)</f>
        <v>#N/A</v>
      </c>
      <c r="H195" s="235" t="e">
        <f t="shared" si="4"/>
        <v>#N/A</v>
      </c>
      <c r="I195" s="437"/>
      <c r="J195" s="428"/>
      <c r="K195" s="428"/>
      <c r="L195" s="428"/>
      <c r="M195" s="436"/>
      <c r="N195" s="184"/>
      <c r="O195" s="184"/>
    </row>
    <row r="196" spans="1:15" hidden="1" x14ac:dyDescent="0.25">
      <c r="A196" s="362"/>
      <c r="B196" s="202"/>
      <c r="C196" s="238"/>
      <c r="D196" s="198"/>
      <c r="E196" s="236" t="e">
        <f>VLOOKUP($B196,ListsReq!$AC$3:$AF$61,2,FALSE)</f>
        <v>#N/A</v>
      </c>
      <c r="F196" s="237" t="e">
        <f>VLOOKUP($B196,ListsReq!$AC$3:$AF$82,3,FALSE)</f>
        <v>#N/A</v>
      </c>
      <c r="G196" s="236" t="e">
        <f>VLOOKUP($B196,ListsReq!$AC$3:$AF$61,4,FALSE)</f>
        <v>#N/A</v>
      </c>
      <c r="H196" s="235" t="e">
        <f t="shared" si="4"/>
        <v>#N/A</v>
      </c>
      <c r="I196" s="437"/>
      <c r="J196" s="428"/>
      <c r="K196" s="428"/>
      <c r="L196" s="428"/>
      <c r="M196" s="436"/>
      <c r="N196" s="184"/>
      <c r="O196" s="184"/>
    </row>
    <row r="197" spans="1:15" hidden="1" x14ac:dyDescent="0.25">
      <c r="A197" s="362"/>
      <c r="B197" s="202"/>
      <c r="C197" s="238"/>
      <c r="D197" s="198"/>
      <c r="E197" s="236" t="e">
        <f>VLOOKUP($B197,ListsReq!$AC$3:$AF$61,2,FALSE)</f>
        <v>#N/A</v>
      </c>
      <c r="F197" s="237" t="e">
        <f>VLOOKUP($B197,ListsReq!$AC$3:$AF$82,3,FALSE)</f>
        <v>#N/A</v>
      </c>
      <c r="G197" s="236" t="e">
        <f>VLOOKUP($B197,ListsReq!$AC$3:$AF$61,4,FALSE)</f>
        <v>#N/A</v>
      </c>
      <c r="H197" s="235" t="e">
        <f t="shared" si="4"/>
        <v>#N/A</v>
      </c>
      <c r="I197" s="437"/>
      <c r="J197" s="428"/>
      <c r="K197" s="428"/>
      <c r="L197" s="428"/>
      <c r="M197" s="436"/>
      <c r="N197" s="184"/>
      <c r="O197" s="184"/>
    </row>
    <row r="198" spans="1:15" hidden="1" x14ac:dyDescent="0.25">
      <c r="A198" s="362"/>
      <c r="B198" s="202"/>
      <c r="C198" s="238"/>
      <c r="D198" s="198"/>
      <c r="E198" s="236" t="e">
        <f>VLOOKUP($B198,ListsReq!$AC$3:$AF$61,2,FALSE)</f>
        <v>#N/A</v>
      </c>
      <c r="F198" s="237" t="e">
        <f>VLOOKUP($B198,ListsReq!$AC$3:$AF$82,3,FALSE)</f>
        <v>#N/A</v>
      </c>
      <c r="G198" s="236" t="e">
        <f>VLOOKUP($B198,ListsReq!$AC$3:$AF$61,4,FALSE)</f>
        <v>#N/A</v>
      </c>
      <c r="H198" s="235" t="e">
        <f t="shared" si="4"/>
        <v>#N/A</v>
      </c>
      <c r="I198" s="437"/>
      <c r="J198" s="428"/>
      <c r="K198" s="428"/>
      <c r="L198" s="428"/>
      <c r="M198" s="436"/>
      <c r="N198" s="184"/>
      <c r="O198" s="184"/>
    </row>
    <row r="199" spans="1:15" hidden="1" x14ac:dyDescent="0.25">
      <c r="A199" s="362"/>
      <c r="B199" s="202"/>
      <c r="C199" s="238"/>
      <c r="D199" s="198"/>
      <c r="E199" s="236" t="e">
        <f>VLOOKUP($B199,ListsReq!$AC$3:$AF$61,2,FALSE)</f>
        <v>#N/A</v>
      </c>
      <c r="F199" s="237" t="e">
        <f>VLOOKUP($B199,ListsReq!$AC$3:$AF$82,3,FALSE)</f>
        <v>#N/A</v>
      </c>
      <c r="G199" s="236" t="e">
        <f>VLOOKUP($B199,ListsReq!$AC$3:$AF$61,4,FALSE)</f>
        <v>#N/A</v>
      </c>
      <c r="H199" s="235" t="e">
        <f t="shared" si="4"/>
        <v>#N/A</v>
      </c>
      <c r="I199" s="437"/>
      <c r="J199" s="428"/>
      <c r="K199" s="428"/>
      <c r="L199" s="428"/>
      <c r="M199" s="436"/>
      <c r="N199" s="184"/>
      <c r="O199" s="184"/>
    </row>
    <row r="200" spans="1:15" hidden="1" x14ac:dyDescent="0.25">
      <c r="A200" s="362"/>
      <c r="B200" s="202"/>
      <c r="C200" s="238"/>
      <c r="D200" s="198"/>
      <c r="E200" s="236" t="e">
        <f>VLOOKUP($B200,ListsReq!$AC$3:$AF$61,2,FALSE)</f>
        <v>#N/A</v>
      </c>
      <c r="F200" s="237" t="e">
        <f>VLOOKUP($B200,ListsReq!$AC$3:$AF$82,3,FALSE)</f>
        <v>#N/A</v>
      </c>
      <c r="G200" s="236" t="e">
        <f>VLOOKUP($B200,ListsReq!$AC$3:$AF$61,4,FALSE)</f>
        <v>#N/A</v>
      </c>
      <c r="H200" s="235" t="e">
        <f t="shared" si="4"/>
        <v>#N/A</v>
      </c>
      <c r="I200" s="437"/>
      <c r="J200" s="428"/>
      <c r="K200" s="428"/>
      <c r="L200" s="428"/>
      <c r="M200" s="436"/>
      <c r="N200" s="184"/>
      <c r="O200" s="184"/>
    </row>
    <row r="201" spans="1:15" hidden="1" x14ac:dyDescent="0.25">
      <c r="A201" s="362"/>
      <c r="B201" s="202"/>
      <c r="C201" s="238"/>
      <c r="D201" s="198"/>
      <c r="E201" s="236" t="e">
        <f>VLOOKUP($B201,ListsReq!$AC$3:$AF$61,2,FALSE)</f>
        <v>#N/A</v>
      </c>
      <c r="F201" s="237" t="e">
        <f>VLOOKUP($B201,ListsReq!$AC$3:$AF$82,3,FALSE)</f>
        <v>#N/A</v>
      </c>
      <c r="G201" s="236" t="e">
        <f>VLOOKUP($B201,ListsReq!$AC$3:$AF$61,4,FALSE)</f>
        <v>#N/A</v>
      </c>
      <c r="H201" s="235" t="e">
        <f t="shared" si="4"/>
        <v>#N/A</v>
      </c>
      <c r="I201" s="437"/>
      <c r="J201" s="428"/>
      <c r="K201" s="428"/>
      <c r="L201" s="428"/>
      <c r="M201" s="436"/>
      <c r="N201" s="184"/>
      <c r="O201" s="184"/>
    </row>
    <row r="202" spans="1:15" ht="15.75" thickBot="1" x14ac:dyDescent="0.3">
      <c r="A202" s="362"/>
      <c r="B202" s="234"/>
      <c r="C202" s="233"/>
      <c r="D202" s="232"/>
      <c r="E202" s="231"/>
      <c r="F202" s="230"/>
      <c r="G202" s="229" t="s">
        <v>411</v>
      </c>
      <c r="H202" s="228">
        <f>SUMIF(H118:H201,"&lt;&gt;#N/A")</f>
        <v>914.20842781405599</v>
      </c>
      <c r="I202" s="460"/>
      <c r="J202" s="460"/>
      <c r="K202" s="460"/>
      <c r="L202" s="460"/>
      <c r="M202" s="460"/>
      <c r="N202" s="184"/>
      <c r="O202" s="184"/>
    </row>
    <row r="203" spans="1:15" x14ac:dyDescent="0.25">
      <c r="A203" s="362"/>
      <c r="B203" s="186"/>
      <c r="C203" s="186"/>
      <c r="D203" s="186"/>
      <c r="E203" s="186"/>
      <c r="F203" s="186"/>
      <c r="G203" s="186"/>
      <c r="H203" s="186"/>
      <c r="I203" s="186"/>
      <c r="J203" s="186"/>
      <c r="K203" s="186"/>
      <c r="L203" s="186"/>
      <c r="M203" s="361"/>
      <c r="N203" s="184"/>
    </row>
    <row r="204" spans="1:15" x14ac:dyDescent="0.25">
      <c r="A204" s="363" t="s">
        <v>472</v>
      </c>
      <c r="B204" s="286" t="s">
        <v>471</v>
      </c>
      <c r="C204" s="186"/>
      <c r="D204" s="186"/>
      <c r="E204" s="186"/>
      <c r="F204" s="186"/>
      <c r="G204" s="186"/>
      <c r="H204" s="186"/>
      <c r="I204" s="186"/>
      <c r="J204" s="186"/>
      <c r="K204" s="186"/>
      <c r="L204" s="186"/>
      <c r="M204" s="361"/>
      <c r="N204" s="184"/>
    </row>
    <row r="205" spans="1:15" ht="21.75" customHeight="1" thickBot="1" x14ac:dyDescent="0.3">
      <c r="A205" s="363"/>
      <c r="B205" s="227" t="s">
        <v>470</v>
      </c>
      <c r="C205" s="186"/>
      <c r="D205" s="186"/>
      <c r="E205" s="186"/>
      <c r="F205" s="186"/>
      <c r="G205" s="186"/>
      <c r="H205" s="186"/>
      <c r="I205" s="186"/>
      <c r="J205" s="186"/>
      <c r="K205" s="186"/>
      <c r="L205" s="186"/>
      <c r="M205" s="361"/>
      <c r="N205" s="184"/>
    </row>
    <row r="206" spans="1:15" ht="35.25" customHeight="1" x14ac:dyDescent="0.25">
      <c r="A206" s="363"/>
      <c r="B206" s="194" t="s">
        <v>469</v>
      </c>
      <c r="C206" s="193" t="s">
        <v>468</v>
      </c>
      <c r="D206" s="193" t="s">
        <v>467</v>
      </c>
      <c r="E206" s="193" t="s">
        <v>466</v>
      </c>
      <c r="F206" s="226" t="s">
        <v>8</v>
      </c>
      <c r="G206" s="186"/>
      <c r="H206" s="186"/>
      <c r="I206" s="186"/>
      <c r="J206" s="186"/>
      <c r="K206" s="186"/>
      <c r="L206" s="186"/>
      <c r="M206" s="361"/>
      <c r="N206" s="184"/>
    </row>
    <row r="207" spans="1:15" x14ac:dyDescent="0.25">
      <c r="A207" s="363"/>
      <c r="B207" s="202" t="s">
        <v>465</v>
      </c>
      <c r="C207" s="201" t="s">
        <v>987</v>
      </c>
      <c r="D207" s="201"/>
      <c r="E207" s="201"/>
      <c r="F207" s="200"/>
      <c r="G207" s="186"/>
      <c r="H207" s="186"/>
      <c r="I207" s="186"/>
      <c r="J207" s="186"/>
      <c r="K207" s="186"/>
      <c r="L207" s="186"/>
      <c r="M207" s="361"/>
      <c r="N207" s="184"/>
    </row>
    <row r="208" spans="1:15" x14ac:dyDescent="0.25">
      <c r="A208" s="363"/>
      <c r="B208" s="202" t="s">
        <v>464</v>
      </c>
      <c r="C208" s="201" t="s">
        <v>987</v>
      </c>
      <c r="D208" s="201"/>
      <c r="E208" s="201"/>
      <c r="F208" s="200"/>
      <c r="G208" s="186"/>
      <c r="H208" s="186"/>
      <c r="I208" s="186"/>
      <c r="J208" s="186"/>
      <c r="K208" s="186"/>
      <c r="L208" s="186"/>
      <c r="M208" s="361"/>
      <c r="N208" s="184"/>
    </row>
    <row r="209" spans="1:14" x14ac:dyDescent="0.25">
      <c r="A209" s="363"/>
      <c r="B209" s="186"/>
      <c r="C209" s="186"/>
      <c r="D209" s="186"/>
      <c r="E209" s="186"/>
      <c r="F209" s="186"/>
      <c r="G209" s="186"/>
      <c r="H209" s="186"/>
      <c r="I209" s="186"/>
      <c r="J209" s="186"/>
      <c r="K209" s="186"/>
      <c r="L209" s="186"/>
      <c r="M209" s="361"/>
      <c r="N209" s="184"/>
    </row>
    <row r="210" spans="1:14" ht="22.5" customHeight="1" x14ac:dyDescent="0.25">
      <c r="A210" s="358"/>
      <c r="B210" s="188" t="s">
        <v>12</v>
      </c>
      <c r="C210" s="188"/>
      <c r="D210" s="188"/>
      <c r="E210" s="188"/>
      <c r="F210" s="188"/>
      <c r="G210" s="188"/>
      <c r="H210" s="188"/>
      <c r="I210" s="188"/>
      <c r="J210" s="188"/>
      <c r="K210" s="188"/>
      <c r="L210" s="188"/>
      <c r="M210" s="359"/>
      <c r="N210" s="184"/>
    </row>
    <row r="211" spans="1:14" ht="18.75" customHeight="1" thickBot="1" x14ac:dyDescent="0.3">
      <c r="A211" s="360" t="s">
        <v>463</v>
      </c>
      <c r="B211" s="434" t="s">
        <v>462</v>
      </c>
      <c r="C211" s="435"/>
      <c r="D211" s="186"/>
      <c r="E211" s="186"/>
      <c r="F211" s="186"/>
      <c r="G211" s="186"/>
      <c r="H211" s="186"/>
      <c r="I211" s="186"/>
      <c r="J211" s="186"/>
      <c r="K211" s="186"/>
      <c r="L211" s="186"/>
      <c r="M211" s="361"/>
      <c r="N211" s="184"/>
    </row>
    <row r="212" spans="1:14" ht="30.75" thickBot="1" x14ac:dyDescent="0.3">
      <c r="A212" s="362"/>
      <c r="B212" s="225" t="s">
        <v>461</v>
      </c>
      <c r="C212" s="224" t="s">
        <v>460</v>
      </c>
      <c r="D212" s="224" t="s">
        <v>459</v>
      </c>
      <c r="E212" s="224" t="s">
        <v>9</v>
      </c>
      <c r="F212" s="224" t="s">
        <v>458</v>
      </c>
      <c r="G212" s="224" t="s">
        <v>10</v>
      </c>
      <c r="H212" s="224" t="s">
        <v>457</v>
      </c>
      <c r="I212" s="224" t="s">
        <v>456</v>
      </c>
      <c r="J212" s="224" t="s">
        <v>455</v>
      </c>
      <c r="K212" s="488" t="s">
        <v>8</v>
      </c>
      <c r="L212" s="488"/>
      <c r="M212" s="489"/>
      <c r="N212" s="184"/>
    </row>
    <row r="213" spans="1:14" ht="48" customHeight="1" x14ac:dyDescent="0.25">
      <c r="A213" s="362"/>
      <c r="B213" s="409" t="s">
        <v>980</v>
      </c>
      <c r="C213" s="223" t="s">
        <v>927</v>
      </c>
      <c r="D213" s="409" t="s">
        <v>980</v>
      </c>
      <c r="E213" s="223" t="s">
        <v>879</v>
      </c>
      <c r="F213" s="223" t="s">
        <v>902</v>
      </c>
      <c r="G213" s="223"/>
      <c r="H213" s="406"/>
      <c r="I213" s="223"/>
      <c r="J213" s="223"/>
      <c r="K213" s="462" t="s">
        <v>991</v>
      </c>
      <c r="L213" s="462"/>
      <c r="M213" s="463"/>
      <c r="N213" s="184"/>
    </row>
    <row r="214" spans="1:14" ht="45.75" customHeight="1" x14ac:dyDescent="0.25">
      <c r="A214" s="362"/>
      <c r="B214" s="411" t="s">
        <v>981</v>
      </c>
      <c r="C214" s="217" t="s">
        <v>927</v>
      </c>
      <c r="D214" s="411" t="s">
        <v>981</v>
      </c>
      <c r="E214" s="217" t="s">
        <v>856</v>
      </c>
      <c r="F214" s="217" t="s">
        <v>3</v>
      </c>
      <c r="G214" s="217"/>
      <c r="H214" s="201"/>
      <c r="I214" s="217"/>
      <c r="J214" s="217"/>
      <c r="K214" s="462" t="s">
        <v>991</v>
      </c>
      <c r="L214" s="462"/>
      <c r="M214" s="463"/>
      <c r="N214" s="184"/>
    </row>
    <row r="215" spans="1:14" ht="45" customHeight="1" x14ac:dyDescent="0.25">
      <c r="A215" s="362"/>
      <c r="B215" s="222" t="s">
        <v>982</v>
      </c>
      <c r="C215" s="217" t="s">
        <v>903</v>
      </c>
      <c r="D215" s="411" t="s">
        <v>982</v>
      </c>
      <c r="E215" s="217" t="s">
        <v>555</v>
      </c>
      <c r="F215" s="217" t="s">
        <v>3</v>
      </c>
      <c r="G215" s="217"/>
      <c r="H215" s="201"/>
      <c r="I215" s="217"/>
      <c r="J215" s="217"/>
      <c r="K215" s="462" t="s">
        <v>1017</v>
      </c>
      <c r="L215" s="462"/>
      <c r="M215" s="463"/>
      <c r="N215" s="184"/>
    </row>
    <row r="216" spans="1:14" ht="45" customHeight="1" x14ac:dyDescent="0.25">
      <c r="A216" s="362"/>
      <c r="B216" s="222" t="s">
        <v>983</v>
      </c>
      <c r="C216" s="217" t="s">
        <v>927</v>
      </c>
      <c r="D216" s="411" t="s">
        <v>983</v>
      </c>
      <c r="E216" s="217" t="s">
        <v>755</v>
      </c>
      <c r="F216" s="217" t="s">
        <v>723</v>
      </c>
      <c r="G216" s="217"/>
      <c r="H216" s="201"/>
      <c r="I216" s="217"/>
      <c r="J216" s="217"/>
      <c r="K216" s="462" t="s">
        <v>991</v>
      </c>
      <c r="L216" s="462"/>
      <c r="M216" s="463"/>
      <c r="N216" s="184"/>
    </row>
    <row r="217" spans="1:14" ht="45.75" customHeight="1" x14ac:dyDescent="0.25">
      <c r="A217" s="362"/>
      <c r="B217" s="222" t="s">
        <v>984</v>
      </c>
      <c r="C217" s="217" t="s">
        <v>927</v>
      </c>
      <c r="D217" s="411" t="s">
        <v>984</v>
      </c>
      <c r="E217" s="217" t="s">
        <v>1035</v>
      </c>
      <c r="F217" s="217" t="s">
        <v>426</v>
      </c>
      <c r="G217" s="217"/>
      <c r="H217" s="201"/>
      <c r="I217" s="217"/>
      <c r="J217" s="217"/>
      <c r="K217" s="462" t="s">
        <v>991</v>
      </c>
      <c r="L217" s="462"/>
      <c r="M217" s="463"/>
      <c r="N217" s="184"/>
    </row>
    <row r="218" spans="1:14" x14ac:dyDescent="0.25">
      <c r="A218" s="362"/>
      <c r="B218" s="222"/>
      <c r="C218" s="217"/>
      <c r="D218" s="201"/>
      <c r="E218" s="217"/>
      <c r="F218" s="217"/>
      <c r="G218" s="217"/>
      <c r="H218" s="201"/>
      <c r="I218" s="217"/>
      <c r="J218" s="217"/>
      <c r="K218" s="462"/>
      <c r="L218" s="462"/>
      <c r="M218" s="463"/>
      <c r="N218" s="184"/>
    </row>
    <row r="219" spans="1:14" x14ac:dyDescent="0.25">
      <c r="A219" s="362"/>
      <c r="B219" s="222"/>
      <c r="C219" s="217"/>
      <c r="D219" s="201"/>
      <c r="E219" s="217"/>
      <c r="F219" s="217"/>
      <c r="G219" s="217"/>
      <c r="H219" s="201"/>
      <c r="I219" s="217"/>
      <c r="J219" s="217"/>
      <c r="K219" s="462"/>
      <c r="L219" s="462"/>
      <c r="M219" s="463"/>
      <c r="N219" s="184"/>
    </row>
    <row r="220" spans="1:14" x14ac:dyDescent="0.25">
      <c r="A220" s="362"/>
      <c r="B220" s="222"/>
      <c r="C220" s="217"/>
      <c r="D220" s="201"/>
      <c r="E220" s="217"/>
      <c r="F220" s="217"/>
      <c r="G220" s="217"/>
      <c r="H220" s="201"/>
      <c r="I220" s="217"/>
      <c r="J220" s="217"/>
      <c r="K220" s="462"/>
      <c r="L220" s="462"/>
      <c r="M220" s="463"/>
      <c r="N220" s="184"/>
    </row>
    <row r="221" spans="1:14" ht="15.75" thickBot="1" x14ac:dyDescent="0.3">
      <c r="A221" s="362"/>
      <c r="B221" s="221"/>
      <c r="C221" s="213"/>
      <c r="D221" s="190"/>
      <c r="E221" s="213"/>
      <c r="F221" s="213"/>
      <c r="G221" s="213"/>
      <c r="H221" s="190"/>
      <c r="I221" s="213"/>
      <c r="J221" s="213"/>
      <c r="K221" s="568"/>
      <c r="L221" s="568"/>
      <c r="M221" s="569"/>
      <c r="N221" s="184"/>
    </row>
    <row r="222" spans="1:14" x14ac:dyDescent="0.25">
      <c r="A222" s="363"/>
      <c r="B222" s="186"/>
      <c r="C222" s="186"/>
      <c r="D222" s="186"/>
      <c r="E222" s="186"/>
      <c r="F222" s="186"/>
      <c r="G222" s="186"/>
      <c r="H222" s="186"/>
      <c r="I222" s="186"/>
      <c r="J222" s="186"/>
      <c r="K222" s="186"/>
      <c r="L222" s="186"/>
      <c r="M222" s="361"/>
      <c r="N222" s="184"/>
    </row>
    <row r="223" spans="1:14" ht="18.75" x14ac:dyDescent="0.25">
      <c r="A223" s="358"/>
      <c r="B223" s="188" t="s">
        <v>454</v>
      </c>
      <c r="C223" s="188"/>
      <c r="D223" s="188"/>
      <c r="E223" s="188"/>
      <c r="F223" s="188"/>
      <c r="G223" s="188"/>
      <c r="H223" s="188"/>
      <c r="I223" s="188"/>
      <c r="J223" s="188"/>
      <c r="K223" s="188"/>
      <c r="L223" s="188"/>
      <c r="M223" s="359"/>
      <c r="N223" s="184"/>
    </row>
    <row r="224" spans="1:14" ht="19.5" customHeight="1" x14ac:dyDescent="0.25">
      <c r="A224" s="360" t="s">
        <v>453</v>
      </c>
      <c r="B224" s="570" t="s">
        <v>452</v>
      </c>
      <c r="C224" s="571"/>
      <c r="D224" s="571"/>
      <c r="E224" s="571"/>
      <c r="F224" s="186"/>
      <c r="G224" s="186"/>
      <c r="H224" s="186"/>
      <c r="I224" s="186"/>
      <c r="J224" s="186"/>
      <c r="K224" s="186"/>
      <c r="L224" s="186"/>
      <c r="M224" s="361"/>
      <c r="N224" s="184"/>
    </row>
    <row r="225" spans="1:14" ht="56.25" customHeight="1" thickBot="1" x14ac:dyDescent="0.3">
      <c r="A225" s="363"/>
      <c r="B225" s="452" t="s">
        <v>451</v>
      </c>
      <c r="C225" s="452"/>
      <c r="D225" s="452"/>
      <c r="E225" s="452"/>
      <c r="F225" s="186"/>
      <c r="G225" s="186"/>
      <c r="H225" s="186"/>
      <c r="I225" s="186"/>
      <c r="J225" s="186"/>
      <c r="K225" s="186"/>
      <c r="L225" s="186"/>
      <c r="M225" s="361"/>
      <c r="N225" s="184"/>
    </row>
    <row r="226" spans="1:14" ht="33" x14ac:dyDescent="0.25">
      <c r="A226" s="363"/>
      <c r="B226" s="194" t="s">
        <v>420</v>
      </c>
      <c r="C226" s="193" t="s">
        <v>430</v>
      </c>
      <c r="D226" s="565" t="s">
        <v>8</v>
      </c>
      <c r="E226" s="566"/>
      <c r="F226" s="566"/>
      <c r="G226" s="566"/>
      <c r="H226" s="566"/>
      <c r="I226" s="566"/>
      <c r="J226" s="566"/>
      <c r="K226" s="567"/>
      <c r="L226" s="186"/>
      <c r="M226" s="361"/>
      <c r="N226" s="184"/>
    </row>
    <row r="227" spans="1:14" ht="32.25" customHeight="1" x14ac:dyDescent="0.25">
      <c r="A227" s="363"/>
      <c r="B227" s="202" t="s">
        <v>429</v>
      </c>
      <c r="C227" s="201">
        <v>0</v>
      </c>
      <c r="D227" s="534" t="s">
        <v>1041</v>
      </c>
      <c r="E227" s="535"/>
      <c r="F227" s="535"/>
      <c r="G227" s="535"/>
      <c r="H227" s="535"/>
      <c r="I227" s="535"/>
      <c r="J227" s="535"/>
      <c r="K227" s="536"/>
      <c r="L227" s="186"/>
      <c r="M227" s="361"/>
      <c r="N227" s="184"/>
    </row>
    <row r="228" spans="1:14" ht="29.25" customHeight="1" x14ac:dyDescent="0.25">
      <c r="A228" s="363"/>
      <c r="B228" s="202" t="s">
        <v>428</v>
      </c>
      <c r="C228" s="201">
        <v>0</v>
      </c>
      <c r="D228" s="534" t="s">
        <v>1036</v>
      </c>
      <c r="E228" s="535"/>
      <c r="F228" s="535"/>
      <c r="G228" s="535"/>
      <c r="H228" s="535"/>
      <c r="I228" s="535"/>
      <c r="J228" s="535"/>
      <c r="K228" s="536"/>
      <c r="L228" s="186"/>
      <c r="M228" s="361"/>
      <c r="N228" s="184"/>
    </row>
    <row r="229" spans="1:14" ht="32.25" customHeight="1" x14ac:dyDescent="0.25">
      <c r="A229" s="363"/>
      <c r="B229" s="202" t="s">
        <v>427</v>
      </c>
      <c r="C229" s="201">
        <v>0</v>
      </c>
      <c r="D229" s="534" t="s">
        <v>1036</v>
      </c>
      <c r="E229" s="535"/>
      <c r="F229" s="535"/>
      <c r="G229" s="535"/>
      <c r="H229" s="535"/>
      <c r="I229" s="535"/>
      <c r="J229" s="535"/>
      <c r="K229" s="536"/>
      <c r="L229" s="186"/>
      <c r="M229" s="361"/>
      <c r="N229" s="184"/>
    </row>
    <row r="230" spans="1:14" ht="17.25" customHeight="1" x14ac:dyDescent="0.25">
      <c r="A230" s="363"/>
      <c r="B230" s="202" t="s">
        <v>3</v>
      </c>
      <c r="C230" s="201">
        <v>0</v>
      </c>
      <c r="D230" s="534" t="s">
        <v>1037</v>
      </c>
      <c r="E230" s="535"/>
      <c r="F230" s="535"/>
      <c r="G230" s="535"/>
      <c r="H230" s="535"/>
      <c r="I230" s="535"/>
      <c r="J230" s="535"/>
      <c r="K230" s="536"/>
      <c r="L230" s="186"/>
      <c r="M230" s="361"/>
      <c r="N230" s="184"/>
    </row>
    <row r="231" spans="1:14" ht="29.25" customHeight="1" x14ac:dyDescent="0.25">
      <c r="A231" s="363"/>
      <c r="B231" s="202" t="s">
        <v>426</v>
      </c>
      <c r="C231" s="201">
        <v>0</v>
      </c>
      <c r="D231" s="534" t="s">
        <v>1038</v>
      </c>
      <c r="E231" s="535"/>
      <c r="F231" s="535"/>
      <c r="G231" s="535"/>
      <c r="H231" s="535"/>
      <c r="I231" s="535"/>
      <c r="J231" s="535"/>
      <c r="K231" s="536"/>
      <c r="L231" s="186"/>
      <c r="M231" s="361"/>
      <c r="N231" s="184"/>
    </row>
    <row r="232" spans="1:14" ht="15.75" customHeight="1" x14ac:dyDescent="0.25">
      <c r="A232" s="363"/>
      <c r="B232" s="202" t="s">
        <v>425</v>
      </c>
      <c r="C232" s="201">
        <v>0</v>
      </c>
      <c r="D232" s="534" t="s">
        <v>1039</v>
      </c>
      <c r="E232" s="535"/>
      <c r="F232" s="535"/>
      <c r="G232" s="535"/>
      <c r="H232" s="535"/>
      <c r="I232" s="535"/>
      <c r="J232" s="535"/>
      <c r="K232" s="536"/>
      <c r="L232" s="186"/>
      <c r="M232" s="361"/>
      <c r="N232" s="184"/>
    </row>
    <row r="233" spans="1:14" ht="30.75" customHeight="1" x14ac:dyDescent="0.25">
      <c r="A233" s="363"/>
      <c r="B233" s="202" t="s">
        <v>450</v>
      </c>
      <c r="C233" s="201">
        <v>0</v>
      </c>
      <c r="D233" s="534" t="s">
        <v>1040</v>
      </c>
      <c r="E233" s="535"/>
      <c r="F233" s="535"/>
      <c r="G233" s="535"/>
      <c r="H233" s="535"/>
      <c r="I233" s="535"/>
      <c r="J233" s="535"/>
      <c r="K233" s="536"/>
      <c r="L233" s="186"/>
      <c r="M233" s="361"/>
      <c r="N233" s="184"/>
    </row>
    <row r="234" spans="1:14" ht="15.75" thickBot="1" x14ac:dyDescent="0.3">
      <c r="A234" s="363"/>
      <c r="B234" s="125" t="s">
        <v>411</v>
      </c>
      <c r="C234" s="196">
        <f>SUM(C227:C233)</f>
        <v>0</v>
      </c>
      <c r="D234" s="572"/>
      <c r="E234" s="573"/>
      <c r="F234" s="573"/>
      <c r="G234" s="573"/>
      <c r="H234" s="573"/>
      <c r="I234" s="573"/>
      <c r="J234" s="573"/>
      <c r="K234" s="574"/>
      <c r="L234" s="186"/>
      <c r="M234" s="361"/>
      <c r="N234" s="184"/>
    </row>
    <row r="235" spans="1:14" x14ac:dyDescent="0.25">
      <c r="A235" s="363"/>
      <c r="B235" s="186"/>
      <c r="C235" s="186"/>
      <c r="D235" s="186"/>
      <c r="E235" s="186"/>
      <c r="F235" s="186"/>
      <c r="G235" s="186"/>
      <c r="H235" s="186"/>
      <c r="I235" s="186"/>
      <c r="J235" s="186"/>
      <c r="K235" s="186"/>
      <c r="L235" s="186"/>
      <c r="M235" s="361"/>
      <c r="N235" s="184"/>
    </row>
    <row r="236" spans="1:14" ht="16.5" customHeight="1" x14ac:dyDescent="0.25">
      <c r="A236" s="364" t="s">
        <v>449</v>
      </c>
      <c r="B236" s="575" t="s">
        <v>448</v>
      </c>
      <c r="C236" s="576"/>
      <c r="D236" s="576"/>
      <c r="E236" s="576"/>
      <c r="F236" s="186"/>
      <c r="G236" s="186"/>
      <c r="H236" s="186"/>
      <c r="I236" s="186"/>
      <c r="J236" s="186"/>
      <c r="K236" s="186"/>
      <c r="L236" s="186"/>
      <c r="M236" s="361"/>
      <c r="N236" s="184"/>
    </row>
    <row r="237" spans="1:14" ht="24" customHeight="1" thickBot="1" x14ac:dyDescent="0.3">
      <c r="A237" s="360"/>
      <c r="B237" s="577" t="s">
        <v>447</v>
      </c>
      <c r="C237" s="578"/>
      <c r="D237" s="578"/>
      <c r="E237" s="578"/>
      <c r="F237" s="186"/>
      <c r="G237" s="186"/>
      <c r="H237" s="186"/>
      <c r="I237" s="186"/>
      <c r="J237" s="186"/>
      <c r="K237" s="186"/>
      <c r="L237" s="186"/>
      <c r="M237" s="361"/>
      <c r="N237" s="184"/>
    </row>
    <row r="238" spans="1:14" ht="93" customHeight="1" x14ac:dyDescent="0.25">
      <c r="A238" s="362"/>
      <c r="B238" s="220" t="s">
        <v>446</v>
      </c>
      <c r="C238" s="193" t="s">
        <v>445</v>
      </c>
      <c r="D238" s="193" t="s">
        <v>444</v>
      </c>
      <c r="E238" s="193" t="s">
        <v>443</v>
      </c>
      <c r="F238" s="193" t="s">
        <v>442</v>
      </c>
      <c r="G238" s="193" t="s">
        <v>441</v>
      </c>
      <c r="H238" s="193" t="s">
        <v>440</v>
      </c>
      <c r="I238" s="193" t="s">
        <v>439</v>
      </c>
      <c r="J238" s="193" t="s">
        <v>438</v>
      </c>
      <c r="K238" s="219" t="s">
        <v>437</v>
      </c>
      <c r="L238" s="193" t="s">
        <v>75</v>
      </c>
      <c r="M238" s="218" t="s">
        <v>8</v>
      </c>
      <c r="N238" s="184"/>
    </row>
    <row r="239" spans="1:14" ht="163.5" customHeight="1" x14ac:dyDescent="0.25">
      <c r="A239" s="362"/>
      <c r="B239" s="202" t="s">
        <v>987</v>
      </c>
      <c r="C239" s="217"/>
      <c r="D239" s="217"/>
      <c r="E239" s="201"/>
      <c r="F239" s="201"/>
      <c r="G239" s="217"/>
      <c r="H239" s="217"/>
      <c r="I239" s="201"/>
      <c r="J239" s="201"/>
      <c r="K239" s="216"/>
      <c r="L239" s="215"/>
      <c r="M239" s="214" t="s">
        <v>1042</v>
      </c>
      <c r="N239" s="184"/>
    </row>
    <row r="240" spans="1:14" x14ac:dyDescent="0.25">
      <c r="A240" s="362"/>
      <c r="B240" s="202"/>
      <c r="C240" s="217"/>
      <c r="D240" s="217"/>
      <c r="E240" s="201"/>
      <c r="F240" s="201"/>
      <c r="G240" s="217"/>
      <c r="H240" s="217"/>
      <c r="I240" s="201"/>
      <c r="J240" s="201"/>
      <c r="K240" s="216"/>
      <c r="L240" s="215"/>
      <c r="M240" s="214"/>
      <c r="N240" s="184"/>
    </row>
    <row r="241" spans="1:15" x14ac:dyDescent="0.25">
      <c r="A241" s="362"/>
      <c r="B241" s="202"/>
      <c r="C241" s="217"/>
      <c r="D241" s="217"/>
      <c r="E241" s="201"/>
      <c r="F241" s="201"/>
      <c r="G241" s="217"/>
      <c r="H241" s="217"/>
      <c r="I241" s="201"/>
      <c r="J241" s="201"/>
      <c r="K241" s="216"/>
      <c r="L241" s="215"/>
      <c r="M241" s="214"/>
      <c r="N241" s="184"/>
    </row>
    <row r="242" spans="1:15" x14ac:dyDescent="0.25">
      <c r="A242" s="362"/>
      <c r="B242" s="202"/>
      <c r="C242" s="217"/>
      <c r="D242" s="217"/>
      <c r="E242" s="201"/>
      <c r="F242" s="201"/>
      <c r="G242" s="217"/>
      <c r="H242" s="217"/>
      <c r="I242" s="201"/>
      <c r="J242" s="201"/>
      <c r="K242" s="216"/>
      <c r="L242" s="215"/>
      <c r="M242" s="214"/>
      <c r="N242" s="184"/>
    </row>
    <row r="243" spans="1:15" x14ac:dyDescent="0.25">
      <c r="A243" s="362"/>
      <c r="B243" s="202"/>
      <c r="C243" s="217"/>
      <c r="D243" s="217"/>
      <c r="E243" s="201"/>
      <c r="F243" s="201"/>
      <c r="G243" s="217"/>
      <c r="H243" s="217"/>
      <c r="I243" s="201"/>
      <c r="J243" s="201"/>
      <c r="K243" s="216"/>
      <c r="L243" s="215"/>
      <c r="M243" s="214"/>
      <c r="N243" s="184"/>
    </row>
    <row r="244" spans="1:15" x14ac:dyDescent="0.25">
      <c r="A244" s="362"/>
      <c r="B244" s="202"/>
      <c r="C244" s="217"/>
      <c r="D244" s="217"/>
      <c r="E244" s="201"/>
      <c r="F244" s="201"/>
      <c r="G244" s="217"/>
      <c r="H244" s="217"/>
      <c r="I244" s="201"/>
      <c r="J244" s="201"/>
      <c r="K244" s="216"/>
      <c r="L244" s="215"/>
      <c r="M244" s="214"/>
      <c r="N244" s="184"/>
    </row>
    <row r="245" spans="1:15" x14ac:dyDescent="0.25">
      <c r="A245" s="362"/>
      <c r="B245" s="202"/>
      <c r="C245" s="217"/>
      <c r="D245" s="217"/>
      <c r="E245" s="201"/>
      <c r="F245" s="201"/>
      <c r="G245" s="217"/>
      <c r="H245" s="217"/>
      <c r="I245" s="201"/>
      <c r="J245" s="201"/>
      <c r="K245" s="216"/>
      <c r="L245" s="215"/>
      <c r="M245" s="214"/>
      <c r="N245" s="184"/>
    </row>
    <row r="246" spans="1:15" x14ac:dyDescent="0.25">
      <c r="A246" s="362"/>
      <c r="B246" s="202"/>
      <c r="C246" s="217"/>
      <c r="D246" s="217"/>
      <c r="E246" s="201"/>
      <c r="F246" s="201"/>
      <c r="G246" s="217"/>
      <c r="H246" s="217"/>
      <c r="I246" s="201"/>
      <c r="J246" s="201"/>
      <c r="K246" s="216"/>
      <c r="L246" s="215"/>
      <c r="M246" s="214"/>
      <c r="N246" s="184"/>
    </row>
    <row r="247" spans="1:15" x14ac:dyDescent="0.25">
      <c r="A247" s="362"/>
      <c r="B247" s="202"/>
      <c r="C247" s="217"/>
      <c r="D247" s="217"/>
      <c r="E247" s="201"/>
      <c r="F247" s="201"/>
      <c r="G247" s="217"/>
      <c r="H247" s="217"/>
      <c r="I247" s="201"/>
      <c r="J247" s="201"/>
      <c r="K247" s="216"/>
      <c r="L247" s="215"/>
      <c r="M247" s="214"/>
      <c r="N247" s="184"/>
    </row>
    <row r="248" spans="1:15" ht="15.75" thickBot="1" x14ac:dyDescent="0.3">
      <c r="A248" s="362"/>
      <c r="B248" s="191"/>
      <c r="C248" s="213"/>
      <c r="D248" s="213"/>
      <c r="E248" s="190"/>
      <c r="F248" s="190"/>
      <c r="G248" s="213"/>
      <c r="H248" s="213"/>
      <c r="I248" s="190"/>
      <c r="J248" s="190"/>
      <c r="K248" s="212"/>
      <c r="L248" s="211"/>
      <c r="M248" s="210"/>
      <c r="N248" s="184"/>
    </row>
    <row r="249" spans="1:15" x14ac:dyDescent="0.25">
      <c r="A249" s="360"/>
      <c r="B249" s="209"/>
      <c r="C249" s="208"/>
      <c r="D249" s="186"/>
      <c r="E249" s="186"/>
      <c r="F249" s="186"/>
      <c r="G249" s="186"/>
      <c r="H249" s="186"/>
      <c r="I249" s="186"/>
      <c r="J249" s="186"/>
      <c r="K249" s="186"/>
      <c r="L249" s="186"/>
      <c r="M249" s="361"/>
      <c r="N249" s="184"/>
    </row>
    <row r="250" spans="1:15" x14ac:dyDescent="0.25">
      <c r="A250" s="360" t="s">
        <v>436</v>
      </c>
      <c r="B250" s="479" t="s">
        <v>435</v>
      </c>
      <c r="C250" s="480"/>
      <c r="D250" s="480"/>
      <c r="E250" s="480"/>
      <c r="F250" s="186"/>
      <c r="G250" s="186"/>
      <c r="H250" s="186"/>
      <c r="I250" s="186"/>
      <c r="J250" s="186"/>
      <c r="K250" s="186"/>
      <c r="L250" s="186"/>
      <c r="M250" s="361"/>
      <c r="N250" s="184"/>
    </row>
    <row r="251" spans="1:15" ht="33.75" customHeight="1" thickBot="1" x14ac:dyDescent="0.3">
      <c r="A251" s="363"/>
      <c r="B251" s="467" t="s">
        <v>434</v>
      </c>
      <c r="C251" s="467"/>
      <c r="D251" s="467"/>
      <c r="E251" s="467"/>
      <c r="F251" s="186"/>
      <c r="G251" s="186"/>
      <c r="H251" s="186"/>
      <c r="I251" s="186"/>
      <c r="J251" s="186"/>
      <c r="K251" s="186"/>
      <c r="L251" s="186"/>
      <c r="M251" s="361"/>
      <c r="N251" s="207"/>
    </row>
    <row r="252" spans="1:15" ht="33" x14ac:dyDescent="0.25">
      <c r="A252" s="363"/>
      <c r="B252" s="194" t="s">
        <v>420</v>
      </c>
      <c r="C252" s="193" t="s">
        <v>419</v>
      </c>
      <c r="D252" s="193" t="s">
        <v>418</v>
      </c>
      <c r="E252" s="192" t="s">
        <v>8</v>
      </c>
      <c r="F252" s="287"/>
      <c r="G252" s="186"/>
      <c r="H252" s="186"/>
      <c r="I252" s="186"/>
      <c r="J252" s="186"/>
      <c r="K252" s="186"/>
      <c r="L252" s="186"/>
      <c r="M252" s="361"/>
      <c r="N252" s="206"/>
      <c r="O252" s="184"/>
    </row>
    <row r="253" spans="1:15" x14ac:dyDescent="0.25">
      <c r="A253" s="363"/>
      <c r="B253" s="202" t="s">
        <v>417</v>
      </c>
      <c r="C253" s="201" t="s">
        <v>855</v>
      </c>
      <c r="D253" s="201"/>
      <c r="E253" s="200"/>
      <c r="F253" s="287"/>
      <c r="G253" s="186"/>
      <c r="H253" s="186"/>
      <c r="I253" s="186"/>
      <c r="J253" s="186"/>
      <c r="K253" s="186"/>
      <c r="L253" s="186"/>
      <c r="M253" s="361"/>
      <c r="N253" s="206"/>
      <c r="O253" s="184"/>
    </row>
    <row r="254" spans="1:15" x14ac:dyDescent="0.25">
      <c r="A254" s="363"/>
      <c r="B254" s="202" t="s">
        <v>416</v>
      </c>
      <c r="C254" s="201" t="s">
        <v>855</v>
      </c>
      <c r="D254" s="201"/>
      <c r="E254" s="200"/>
      <c r="F254" s="287"/>
      <c r="G254" s="186"/>
      <c r="H254" s="186"/>
      <c r="I254" s="186"/>
      <c r="J254" s="186"/>
      <c r="K254" s="186"/>
      <c r="L254" s="186"/>
      <c r="M254" s="361"/>
      <c r="N254" s="206"/>
      <c r="O254" s="184"/>
    </row>
    <row r="255" spans="1:15" x14ac:dyDescent="0.25">
      <c r="A255" s="363"/>
      <c r="B255" s="202" t="s">
        <v>415</v>
      </c>
      <c r="C255" s="201" t="s">
        <v>855</v>
      </c>
      <c r="D255" s="201"/>
      <c r="E255" s="200"/>
      <c r="F255" s="287"/>
      <c r="G255" s="186"/>
      <c r="H255" s="186"/>
      <c r="I255" s="186"/>
      <c r="J255" s="186"/>
      <c r="K255" s="186"/>
      <c r="L255" s="186"/>
      <c r="M255" s="361"/>
      <c r="N255" s="206"/>
      <c r="O255" s="184"/>
    </row>
    <row r="256" spans="1:15" x14ac:dyDescent="0.25">
      <c r="A256" s="363"/>
      <c r="B256" s="202" t="s">
        <v>414</v>
      </c>
      <c r="C256" s="201"/>
      <c r="D256" s="201"/>
      <c r="E256" s="200"/>
      <c r="F256" s="287"/>
      <c r="G256" s="186"/>
      <c r="H256" s="186"/>
      <c r="I256" s="186"/>
      <c r="J256" s="186"/>
      <c r="K256" s="186"/>
      <c r="L256" s="186"/>
      <c r="M256" s="361"/>
      <c r="N256" s="206"/>
      <c r="O256" s="184"/>
    </row>
    <row r="257" spans="1:15" x14ac:dyDescent="0.25">
      <c r="A257" s="363"/>
      <c r="B257" s="199" t="s">
        <v>413</v>
      </c>
      <c r="C257" s="198"/>
      <c r="D257" s="198"/>
      <c r="E257" s="197"/>
      <c r="F257" s="287"/>
      <c r="G257" s="186"/>
      <c r="H257" s="186"/>
      <c r="I257" s="186"/>
      <c r="J257" s="186"/>
      <c r="K257" s="186"/>
      <c r="L257" s="186"/>
      <c r="M257" s="361"/>
      <c r="N257" s="206"/>
      <c r="O257" s="184"/>
    </row>
    <row r="258" spans="1:15" x14ac:dyDescent="0.25">
      <c r="A258" s="363"/>
      <c r="B258" s="199" t="s">
        <v>412</v>
      </c>
      <c r="C258" s="198"/>
      <c r="D258" s="198"/>
      <c r="E258" s="197"/>
      <c r="F258" s="287"/>
      <c r="G258" s="186"/>
      <c r="H258" s="186"/>
      <c r="I258" s="186"/>
      <c r="J258" s="186"/>
      <c r="K258" s="186"/>
      <c r="L258" s="186"/>
      <c r="M258" s="361"/>
      <c r="N258" s="206"/>
      <c r="O258" s="184"/>
    </row>
    <row r="259" spans="1:15" ht="15.75" thickBot="1" x14ac:dyDescent="0.3">
      <c r="A259" s="363"/>
      <c r="B259" s="125" t="s">
        <v>411</v>
      </c>
      <c r="C259" s="196"/>
      <c r="D259" s="196">
        <f>(SUMIF(D253:D258,"Increase",C253:C258))-(SUMIF(D253:D258,"Decrease",C253:C258))</f>
        <v>0</v>
      </c>
      <c r="E259" s="195"/>
      <c r="F259" s="287"/>
      <c r="G259" s="186"/>
      <c r="H259" s="186"/>
      <c r="I259" s="186"/>
      <c r="J259" s="186"/>
      <c r="K259" s="186"/>
      <c r="L259" s="186"/>
      <c r="M259" s="361"/>
      <c r="N259" s="206"/>
      <c r="O259" s="184"/>
    </row>
    <row r="260" spans="1:15" x14ac:dyDescent="0.25">
      <c r="A260" s="363"/>
      <c r="B260" s="287"/>
      <c r="C260" s="287"/>
      <c r="D260" s="287"/>
      <c r="E260" s="287"/>
      <c r="F260" s="186"/>
      <c r="G260" s="186"/>
      <c r="H260" s="186"/>
      <c r="I260" s="186"/>
      <c r="J260" s="186"/>
      <c r="K260" s="186"/>
      <c r="L260" s="186"/>
      <c r="M260" s="361"/>
      <c r="N260" s="205"/>
    </row>
    <row r="261" spans="1:15" x14ac:dyDescent="0.25">
      <c r="A261" s="363" t="s">
        <v>433</v>
      </c>
      <c r="B261" s="287" t="s">
        <v>432</v>
      </c>
      <c r="C261" s="287"/>
      <c r="D261" s="287"/>
      <c r="E261" s="287"/>
      <c r="F261" s="186"/>
      <c r="G261" s="186"/>
      <c r="H261" s="186"/>
      <c r="I261" s="186"/>
      <c r="J261" s="186"/>
      <c r="K261" s="186"/>
      <c r="L261" s="186"/>
      <c r="M261" s="361"/>
      <c r="N261" s="184"/>
    </row>
    <row r="262" spans="1:15" ht="57.75" customHeight="1" thickBot="1" x14ac:dyDescent="0.3">
      <c r="A262" s="363"/>
      <c r="B262" s="452" t="s">
        <v>431</v>
      </c>
      <c r="C262" s="452"/>
      <c r="D262" s="452"/>
      <c r="E262" s="452"/>
      <c r="F262" s="186"/>
      <c r="G262" s="186"/>
      <c r="H262" s="186"/>
      <c r="I262" s="186"/>
      <c r="J262" s="186"/>
      <c r="K262" s="186"/>
      <c r="L262" s="186"/>
      <c r="M262" s="361"/>
      <c r="N262" s="184"/>
    </row>
    <row r="263" spans="1:15" ht="33" x14ac:dyDescent="0.25">
      <c r="A263" s="363"/>
      <c r="B263" s="194" t="s">
        <v>420</v>
      </c>
      <c r="C263" s="193" t="s">
        <v>430</v>
      </c>
      <c r="D263" s="488" t="s">
        <v>8</v>
      </c>
      <c r="E263" s="488"/>
      <c r="F263" s="488"/>
      <c r="G263" s="488"/>
      <c r="H263" s="488"/>
      <c r="I263" s="488"/>
      <c r="J263" s="489"/>
      <c r="K263" s="186"/>
      <c r="L263" s="186"/>
      <c r="M263" s="361"/>
      <c r="N263" s="184"/>
    </row>
    <row r="264" spans="1:15" s="203" customFormat="1" x14ac:dyDescent="0.25">
      <c r="A264" s="365"/>
      <c r="B264" s="202" t="s">
        <v>429</v>
      </c>
      <c r="C264" s="201" t="s">
        <v>855</v>
      </c>
      <c r="D264" s="492" t="s">
        <v>1043</v>
      </c>
      <c r="E264" s="493"/>
      <c r="F264" s="493"/>
      <c r="G264" s="493"/>
      <c r="H264" s="493"/>
      <c r="I264" s="493"/>
      <c r="J264" s="494"/>
      <c r="K264" s="204"/>
      <c r="L264" s="204"/>
      <c r="M264" s="366"/>
      <c r="N264" s="184"/>
    </row>
    <row r="265" spans="1:15" s="203" customFormat="1" x14ac:dyDescent="0.25">
      <c r="A265" s="365"/>
      <c r="B265" s="202" t="s">
        <v>428</v>
      </c>
      <c r="C265" s="201" t="s">
        <v>855</v>
      </c>
      <c r="D265" s="495"/>
      <c r="E265" s="496"/>
      <c r="F265" s="496"/>
      <c r="G265" s="496"/>
      <c r="H265" s="496"/>
      <c r="I265" s="496"/>
      <c r="J265" s="497"/>
      <c r="K265" s="204"/>
      <c r="L265" s="204"/>
      <c r="M265" s="366"/>
      <c r="N265" s="184"/>
    </row>
    <row r="266" spans="1:15" s="203" customFormat="1" x14ac:dyDescent="0.25">
      <c r="A266" s="365"/>
      <c r="B266" s="202" t="s">
        <v>427</v>
      </c>
      <c r="C266" s="201" t="s">
        <v>855</v>
      </c>
      <c r="D266" s="495"/>
      <c r="E266" s="496"/>
      <c r="F266" s="496"/>
      <c r="G266" s="496"/>
      <c r="H266" s="496"/>
      <c r="I266" s="496"/>
      <c r="J266" s="497"/>
      <c r="K266" s="204"/>
      <c r="L266" s="204"/>
      <c r="M266" s="366"/>
      <c r="N266" s="184"/>
    </row>
    <row r="267" spans="1:15" s="203" customFormat="1" x14ac:dyDescent="0.25">
      <c r="A267" s="365"/>
      <c r="B267" s="202" t="s">
        <v>3</v>
      </c>
      <c r="C267" s="201" t="s">
        <v>855</v>
      </c>
      <c r="D267" s="495"/>
      <c r="E267" s="496"/>
      <c r="F267" s="496"/>
      <c r="G267" s="496"/>
      <c r="H267" s="496"/>
      <c r="I267" s="496"/>
      <c r="J267" s="497"/>
      <c r="K267" s="204"/>
      <c r="L267" s="204"/>
      <c r="M267" s="366"/>
      <c r="N267" s="184"/>
    </row>
    <row r="268" spans="1:15" s="203" customFormat="1" x14ac:dyDescent="0.25">
      <c r="A268" s="365"/>
      <c r="B268" s="202" t="s">
        <v>426</v>
      </c>
      <c r="C268" s="201" t="s">
        <v>855</v>
      </c>
      <c r="D268" s="495"/>
      <c r="E268" s="496"/>
      <c r="F268" s="496"/>
      <c r="G268" s="496"/>
      <c r="H268" s="496"/>
      <c r="I268" s="496"/>
      <c r="J268" s="497"/>
      <c r="K268" s="204"/>
      <c r="L268" s="204"/>
      <c r="M268" s="366"/>
      <c r="N268" s="184"/>
    </row>
    <row r="269" spans="1:15" s="203" customFormat="1" x14ac:dyDescent="0.25">
      <c r="A269" s="365"/>
      <c r="B269" s="202" t="s">
        <v>425</v>
      </c>
      <c r="C269" s="201" t="s">
        <v>855</v>
      </c>
      <c r="D269" s="495"/>
      <c r="E269" s="496"/>
      <c r="F269" s="496"/>
      <c r="G269" s="496"/>
      <c r="H269" s="496"/>
      <c r="I269" s="496"/>
      <c r="J269" s="497"/>
      <c r="K269" s="204"/>
      <c r="L269" s="204"/>
      <c r="M269" s="366"/>
      <c r="N269" s="184"/>
    </row>
    <row r="270" spans="1:15" s="203" customFormat="1" x14ac:dyDescent="0.25">
      <c r="A270" s="365"/>
      <c r="B270" s="202" t="s">
        <v>424</v>
      </c>
      <c r="C270" s="201" t="s">
        <v>855</v>
      </c>
      <c r="D270" s="498"/>
      <c r="E270" s="499"/>
      <c r="F270" s="499"/>
      <c r="G270" s="499"/>
      <c r="H270" s="499"/>
      <c r="I270" s="499"/>
      <c r="J270" s="500"/>
      <c r="K270" s="204"/>
      <c r="L270" s="204"/>
      <c r="M270" s="366"/>
      <c r="N270" s="184"/>
    </row>
    <row r="271" spans="1:15" s="203" customFormat="1" x14ac:dyDescent="0.25">
      <c r="A271" s="365"/>
      <c r="B271" s="202" t="s">
        <v>414</v>
      </c>
      <c r="C271" s="201"/>
      <c r="D271" s="460"/>
      <c r="E271" s="460"/>
      <c r="F271" s="460"/>
      <c r="G271" s="460"/>
      <c r="H271" s="460"/>
      <c r="I271" s="460"/>
      <c r="J271" s="461"/>
      <c r="K271" s="204"/>
      <c r="L271" s="204"/>
      <c r="M271" s="366"/>
      <c r="N271" s="184"/>
    </row>
    <row r="272" spans="1:15" s="203" customFormat="1" x14ac:dyDescent="0.25">
      <c r="A272" s="365"/>
      <c r="B272" s="199" t="s">
        <v>413</v>
      </c>
      <c r="C272" s="198"/>
      <c r="D272" s="460"/>
      <c r="E272" s="460"/>
      <c r="F272" s="460"/>
      <c r="G272" s="460"/>
      <c r="H272" s="460"/>
      <c r="I272" s="460"/>
      <c r="J272" s="461"/>
      <c r="K272" s="204"/>
      <c r="L272" s="204"/>
      <c r="M272" s="366"/>
      <c r="N272" s="184"/>
    </row>
    <row r="273" spans="1:15" s="203" customFormat="1" x14ac:dyDescent="0.25">
      <c r="A273" s="365"/>
      <c r="B273" s="199" t="s">
        <v>412</v>
      </c>
      <c r="C273" s="198"/>
      <c r="D273" s="460"/>
      <c r="E273" s="460"/>
      <c r="F273" s="460"/>
      <c r="G273" s="460"/>
      <c r="H273" s="460"/>
      <c r="I273" s="460"/>
      <c r="J273" s="461"/>
      <c r="K273" s="204"/>
      <c r="L273" s="204"/>
      <c r="M273" s="366"/>
      <c r="N273" s="184"/>
    </row>
    <row r="274" spans="1:15" ht="15.75" thickBot="1" x14ac:dyDescent="0.3">
      <c r="A274" s="363"/>
      <c r="B274" s="125" t="s">
        <v>411</v>
      </c>
      <c r="C274" s="196">
        <f>SUM(C264:C273)</f>
        <v>0</v>
      </c>
      <c r="D274" s="490"/>
      <c r="E274" s="490"/>
      <c r="F274" s="490"/>
      <c r="G274" s="490"/>
      <c r="H274" s="490"/>
      <c r="I274" s="490"/>
      <c r="J274" s="491"/>
      <c r="K274" s="186"/>
      <c r="L274" s="186"/>
      <c r="M274" s="361"/>
      <c r="N274" s="184"/>
    </row>
    <row r="275" spans="1:15" ht="14.25" customHeight="1" x14ac:dyDescent="0.25">
      <c r="A275" s="363"/>
      <c r="B275" s="287"/>
      <c r="C275" s="287"/>
      <c r="D275" s="287"/>
      <c r="E275" s="287"/>
      <c r="F275" s="186"/>
      <c r="G275" s="186"/>
      <c r="H275" s="186"/>
      <c r="I275" s="186"/>
      <c r="J275" s="186"/>
      <c r="K275" s="186"/>
      <c r="L275" s="186"/>
      <c r="M275" s="361"/>
      <c r="N275" s="184"/>
    </row>
    <row r="276" spans="1:15" x14ac:dyDescent="0.25">
      <c r="A276" s="360" t="s">
        <v>423</v>
      </c>
      <c r="B276" s="479" t="s">
        <v>422</v>
      </c>
      <c r="C276" s="480"/>
      <c r="D276" s="480"/>
      <c r="E276" s="480"/>
      <c r="F276" s="186"/>
      <c r="G276" s="186"/>
      <c r="H276" s="186"/>
      <c r="I276" s="186"/>
      <c r="J276" s="186"/>
      <c r="K276" s="186"/>
      <c r="L276" s="186"/>
      <c r="M276" s="361"/>
      <c r="N276" s="184"/>
    </row>
    <row r="277" spans="1:15" ht="35.25" customHeight="1" thickBot="1" x14ac:dyDescent="0.3">
      <c r="A277" s="363"/>
      <c r="B277" s="452" t="s">
        <v>421</v>
      </c>
      <c r="C277" s="452"/>
      <c r="D277" s="452"/>
      <c r="E277" s="452"/>
      <c r="F277" s="186"/>
      <c r="G277" s="186"/>
      <c r="H277" s="186"/>
      <c r="I277" s="186"/>
      <c r="J277" s="186"/>
      <c r="K277" s="186"/>
      <c r="L277" s="186"/>
      <c r="M277" s="361"/>
      <c r="N277" s="184"/>
    </row>
    <row r="278" spans="1:15" ht="33" x14ac:dyDescent="0.25">
      <c r="A278" s="363"/>
      <c r="B278" s="194" t="s">
        <v>420</v>
      </c>
      <c r="C278" s="193" t="s">
        <v>419</v>
      </c>
      <c r="D278" s="193" t="s">
        <v>418</v>
      </c>
      <c r="E278" s="192" t="s">
        <v>8</v>
      </c>
      <c r="F278" s="287"/>
      <c r="G278" s="186"/>
      <c r="H278" s="186"/>
      <c r="I278" s="186"/>
      <c r="J278" s="186"/>
      <c r="K278" s="186"/>
      <c r="L278" s="186"/>
      <c r="M278" s="361"/>
      <c r="N278" s="184"/>
      <c r="O278" s="184"/>
    </row>
    <row r="279" spans="1:15" x14ac:dyDescent="0.25">
      <c r="A279" s="363"/>
      <c r="B279" s="202" t="s">
        <v>417</v>
      </c>
      <c r="C279" s="201" t="s">
        <v>855</v>
      </c>
      <c r="D279" s="201"/>
      <c r="E279" s="200"/>
      <c r="F279" s="287"/>
      <c r="G279" s="186"/>
      <c r="H279" s="186"/>
      <c r="I279" s="186"/>
      <c r="J279" s="186"/>
      <c r="K279" s="186"/>
      <c r="L279" s="186"/>
      <c r="M279" s="361"/>
      <c r="N279" s="184"/>
      <c r="O279" s="184"/>
    </row>
    <row r="280" spans="1:15" x14ac:dyDescent="0.25">
      <c r="A280" s="363"/>
      <c r="B280" s="202" t="s">
        <v>416</v>
      </c>
      <c r="C280" s="201" t="s">
        <v>855</v>
      </c>
      <c r="D280" s="201"/>
      <c r="E280" s="200"/>
      <c r="F280" s="287"/>
      <c r="G280" s="186"/>
      <c r="H280" s="186"/>
      <c r="I280" s="186"/>
      <c r="J280" s="186"/>
      <c r="K280" s="186"/>
      <c r="L280" s="186"/>
      <c r="M280" s="361"/>
      <c r="N280" s="184"/>
      <c r="O280" s="184"/>
    </row>
    <row r="281" spans="1:15" x14ac:dyDescent="0.25">
      <c r="A281" s="363"/>
      <c r="B281" s="202" t="s">
        <v>415</v>
      </c>
      <c r="C281" s="201" t="s">
        <v>855</v>
      </c>
      <c r="D281" s="201"/>
      <c r="E281" s="200"/>
      <c r="F281" s="287"/>
      <c r="G281" s="186"/>
      <c r="H281" s="186"/>
      <c r="I281" s="186"/>
      <c r="J281" s="186"/>
      <c r="K281" s="186"/>
      <c r="L281" s="186"/>
      <c r="M281" s="361"/>
      <c r="N281" s="184"/>
      <c r="O281" s="184"/>
    </row>
    <row r="282" spans="1:15" x14ac:dyDescent="0.25">
      <c r="A282" s="363"/>
      <c r="B282" s="202" t="s">
        <v>414</v>
      </c>
      <c r="C282" s="201"/>
      <c r="D282" s="201"/>
      <c r="E282" s="200"/>
      <c r="F282" s="287"/>
      <c r="G282" s="186"/>
      <c r="H282" s="186"/>
      <c r="I282" s="186"/>
      <c r="J282" s="186"/>
      <c r="K282" s="186"/>
      <c r="L282" s="186"/>
      <c r="M282" s="361"/>
      <c r="N282" s="184"/>
      <c r="O282" s="184"/>
    </row>
    <row r="283" spans="1:15" x14ac:dyDescent="0.25">
      <c r="A283" s="363"/>
      <c r="B283" s="199" t="s">
        <v>413</v>
      </c>
      <c r="C283" s="198"/>
      <c r="D283" s="198"/>
      <c r="E283" s="197"/>
      <c r="F283" s="287"/>
      <c r="G283" s="186"/>
      <c r="H283" s="186"/>
      <c r="I283" s="186"/>
      <c r="J283" s="186"/>
      <c r="K283" s="186"/>
      <c r="L283" s="186"/>
      <c r="M283" s="361"/>
      <c r="N283" s="184"/>
      <c r="O283" s="184"/>
    </row>
    <row r="284" spans="1:15" x14ac:dyDescent="0.25">
      <c r="A284" s="363"/>
      <c r="B284" s="199" t="s">
        <v>412</v>
      </c>
      <c r="C284" s="198"/>
      <c r="D284" s="198"/>
      <c r="E284" s="197"/>
      <c r="F284" s="287"/>
      <c r="G284" s="186"/>
      <c r="H284" s="186"/>
      <c r="I284" s="186"/>
      <c r="J284" s="186"/>
      <c r="K284" s="186"/>
      <c r="L284" s="186"/>
      <c r="M284" s="361"/>
      <c r="N284" s="184"/>
      <c r="O284" s="184"/>
    </row>
    <row r="285" spans="1:15" ht="15.75" thickBot="1" x14ac:dyDescent="0.3">
      <c r="A285" s="363"/>
      <c r="B285" s="125" t="s">
        <v>411</v>
      </c>
      <c r="C285" s="196"/>
      <c r="D285" s="196">
        <f>(SUMIF(D279:D284,"Increase",C279:C284))-(SUMIF(D279:D284,"Decrease",C279:C284))</f>
        <v>0</v>
      </c>
      <c r="E285" s="195"/>
      <c r="F285" s="287"/>
      <c r="G285" s="186"/>
      <c r="H285" s="186"/>
      <c r="I285" s="186"/>
      <c r="J285" s="186"/>
      <c r="K285" s="186"/>
      <c r="L285" s="186"/>
      <c r="M285" s="361"/>
      <c r="N285" s="184"/>
      <c r="O285" s="184"/>
    </row>
    <row r="286" spans="1:15" x14ac:dyDescent="0.25">
      <c r="A286" s="363"/>
      <c r="B286" s="186"/>
      <c r="C286" s="186"/>
      <c r="D286" s="186"/>
      <c r="E286" s="186"/>
      <c r="F286" s="186"/>
      <c r="G286" s="186"/>
      <c r="H286" s="186"/>
      <c r="I286" s="186"/>
      <c r="J286" s="186"/>
      <c r="K286" s="186"/>
      <c r="L286" s="186"/>
      <c r="M286" s="361"/>
      <c r="N286" s="184"/>
      <c r="O286" s="184"/>
    </row>
    <row r="287" spans="1:15" x14ac:dyDescent="0.25">
      <c r="A287" s="360" t="s">
        <v>410</v>
      </c>
      <c r="B287" s="479" t="s">
        <v>409</v>
      </c>
      <c r="C287" s="480"/>
      <c r="D287" s="480"/>
      <c r="E287" s="480"/>
      <c r="F287" s="186"/>
      <c r="G287" s="186"/>
      <c r="H287" s="186"/>
      <c r="I287" s="186"/>
      <c r="J287" s="186"/>
      <c r="K287" s="186"/>
      <c r="L287" s="186"/>
      <c r="M287" s="361"/>
      <c r="N287" s="184"/>
    </row>
    <row r="288" spans="1:15" ht="32.25" customHeight="1" thickBot="1" x14ac:dyDescent="0.3">
      <c r="A288" s="363"/>
      <c r="B288" s="452" t="s">
        <v>408</v>
      </c>
      <c r="C288" s="452"/>
      <c r="D288" s="452"/>
      <c r="E288" s="452"/>
      <c r="F288" s="186"/>
      <c r="G288" s="186"/>
      <c r="H288" s="186"/>
      <c r="I288" s="186"/>
      <c r="J288" s="186"/>
      <c r="K288" s="186"/>
      <c r="L288" s="186"/>
      <c r="M288" s="361"/>
      <c r="N288" s="184"/>
    </row>
    <row r="289" spans="1:14" ht="33" x14ac:dyDescent="0.25">
      <c r="A289" s="363"/>
      <c r="B289" s="194" t="s">
        <v>407</v>
      </c>
      <c r="C289" s="193" t="s">
        <v>406</v>
      </c>
      <c r="D289" s="503" t="s">
        <v>8</v>
      </c>
      <c r="E289" s="504"/>
      <c r="F289" s="504"/>
      <c r="G289" s="504"/>
      <c r="H289" s="504"/>
      <c r="I289" s="504"/>
      <c r="J289" s="504"/>
      <c r="K289" s="504"/>
      <c r="L289" s="504"/>
      <c r="M289" s="361"/>
      <c r="N289" s="184"/>
    </row>
    <row r="290" spans="1:14" ht="33" customHeight="1" thickBot="1" x14ac:dyDescent="0.3">
      <c r="A290" s="363"/>
      <c r="B290" s="191" t="s">
        <v>405</v>
      </c>
      <c r="C290" s="190">
        <v>0</v>
      </c>
      <c r="D290" s="501" t="s">
        <v>1045</v>
      </c>
      <c r="E290" s="502"/>
      <c r="F290" s="502"/>
      <c r="G290" s="502"/>
      <c r="H290" s="502"/>
      <c r="I290" s="502"/>
      <c r="J290" s="502"/>
      <c r="K290" s="502"/>
      <c r="L290" s="502"/>
      <c r="M290" s="361"/>
      <c r="N290" s="184"/>
    </row>
    <row r="291" spans="1:14" ht="17.25" customHeight="1" x14ac:dyDescent="0.25">
      <c r="A291" s="363"/>
      <c r="B291" s="287"/>
      <c r="C291" s="287"/>
      <c r="D291" s="287"/>
      <c r="E291" s="287"/>
      <c r="F291" s="186"/>
      <c r="G291" s="186"/>
      <c r="H291" s="186"/>
      <c r="I291" s="186"/>
      <c r="J291" s="186"/>
      <c r="K291" s="186"/>
      <c r="L291" s="186"/>
      <c r="M291" s="361"/>
      <c r="N291" s="184"/>
    </row>
    <row r="292" spans="1:14" ht="18.75" x14ac:dyDescent="0.25">
      <c r="A292" s="358"/>
      <c r="B292" s="188" t="s">
        <v>341</v>
      </c>
      <c r="C292" s="188"/>
      <c r="D292" s="188"/>
      <c r="E292" s="188"/>
      <c r="F292" s="188"/>
      <c r="G292" s="188"/>
      <c r="H292" s="188"/>
      <c r="I292" s="188"/>
      <c r="J292" s="188"/>
      <c r="K292" s="188"/>
      <c r="L292" s="188"/>
      <c r="M292" s="359"/>
      <c r="N292" s="184"/>
    </row>
    <row r="293" spans="1:14" x14ac:dyDescent="0.25">
      <c r="A293" s="360" t="s">
        <v>404</v>
      </c>
      <c r="B293" s="479" t="s">
        <v>339</v>
      </c>
      <c r="C293" s="480"/>
      <c r="D293" s="480"/>
      <c r="E293" s="480"/>
      <c r="F293" s="186"/>
      <c r="G293" s="186"/>
      <c r="H293" s="186"/>
      <c r="I293" s="186"/>
      <c r="J293" s="186"/>
      <c r="K293" s="186"/>
      <c r="L293" s="186"/>
      <c r="M293" s="361"/>
      <c r="N293" s="184"/>
    </row>
    <row r="294" spans="1:14" ht="30.75" customHeight="1" thickBot="1" x14ac:dyDescent="0.3">
      <c r="A294" s="363"/>
      <c r="B294" s="452" t="s">
        <v>403</v>
      </c>
      <c r="C294" s="452"/>
      <c r="D294" s="452"/>
      <c r="E294" s="452"/>
      <c r="F294" s="186"/>
      <c r="G294" s="186"/>
      <c r="H294" s="186"/>
      <c r="I294" s="186"/>
      <c r="J294" s="186"/>
      <c r="K294" s="186"/>
      <c r="L294" s="186"/>
      <c r="M294" s="361"/>
      <c r="N294" s="184"/>
    </row>
    <row r="295" spans="1:14" ht="63" customHeight="1" thickBot="1" x14ac:dyDescent="0.3">
      <c r="A295" s="363"/>
      <c r="B295" s="472"/>
      <c r="C295" s="473"/>
      <c r="D295" s="473"/>
      <c r="E295" s="474"/>
      <c r="F295" s="186"/>
      <c r="G295" s="186"/>
      <c r="H295" s="186"/>
      <c r="I295" s="186"/>
      <c r="J295" s="186"/>
      <c r="K295" s="186"/>
      <c r="L295" s="186"/>
      <c r="M295" s="361"/>
      <c r="N295" s="184"/>
    </row>
    <row r="296" spans="1:14" ht="17.25" customHeight="1" x14ac:dyDescent="0.25">
      <c r="A296" s="363"/>
      <c r="B296" s="287"/>
      <c r="C296" s="287"/>
      <c r="D296" s="287"/>
      <c r="E296" s="287"/>
      <c r="F296" s="186"/>
      <c r="G296" s="186"/>
      <c r="H296" s="186"/>
      <c r="I296" s="186"/>
      <c r="J296" s="186"/>
      <c r="K296" s="186"/>
      <c r="L296" s="186"/>
      <c r="M296" s="361"/>
      <c r="N296" s="184"/>
    </row>
    <row r="297" spans="1:14" ht="18.75" x14ac:dyDescent="0.25">
      <c r="A297" s="367">
        <v>4</v>
      </c>
      <c r="B297" s="185" t="s">
        <v>402</v>
      </c>
      <c r="C297" s="185"/>
      <c r="D297" s="185"/>
      <c r="E297" s="185"/>
      <c r="F297" s="185"/>
      <c r="G297" s="185"/>
      <c r="H297" s="185"/>
      <c r="I297" s="185"/>
      <c r="J297" s="185"/>
      <c r="K297" s="185"/>
      <c r="L297" s="185"/>
      <c r="M297" s="368"/>
      <c r="N297" s="184"/>
    </row>
    <row r="298" spans="1:14" ht="18.75" x14ac:dyDescent="0.25">
      <c r="A298" s="369"/>
      <c r="B298" s="154" t="s">
        <v>401</v>
      </c>
      <c r="C298" s="154"/>
      <c r="D298" s="154"/>
      <c r="E298" s="154"/>
      <c r="F298" s="154"/>
      <c r="G298" s="154"/>
      <c r="H298" s="154"/>
      <c r="I298" s="154"/>
      <c r="J298" s="154"/>
      <c r="K298" s="154"/>
      <c r="L298" s="154"/>
      <c r="M298" s="370"/>
      <c r="N298" s="184"/>
    </row>
    <row r="299" spans="1:14" ht="21.75" customHeight="1" x14ac:dyDescent="0.25">
      <c r="A299" s="371" t="s">
        <v>400</v>
      </c>
      <c r="B299" s="183" t="s">
        <v>399</v>
      </c>
      <c r="C299" s="182"/>
      <c r="D299" s="182"/>
      <c r="E299" s="182"/>
      <c r="F299" s="152"/>
      <c r="G299" s="152"/>
      <c r="H299" s="152"/>
      <c r="I299" s="152"/>
      <c r="J299" s="152"/>
      <c r="K299" s="152"/>
      <c r="L299" s="152"/>
      <c r="M299" s="372"/>
      <c r="N299" s="184"/>
    </row>
    <row r="300" spans="1:14" ht="23.25" customHeight="1" thickBot="1" x14ac:dyDescent="0.3">
      <c r="A300" s="373"/>
      <c r="B300" s="468" t="s">
        <v>398</v>
      </c>
      <c r="C300" s="469"/>
      <c r="D300" s="469"/>
      <c r="E300" s="469"/>
      <c r="F300" s="152"/>
      <c r="G300" s="152"/>
      <c r="H300" s="152"/>
      <c r="I300" s="152"/>
      <c r="J300" s="152"/>
      <c r="K300" s="152"/>
      <c r="L300" s="152"/>
      <c r="M300" s="372"/>
      <c r="N300" s="184"/>
    </row>
    <row r="301" spans="1:14" ht="70.5" customHeight="1" thickBot="1" x14ac:dyDescent="0.3">
      <c r="A301" s="373"/>
      <c r="B301" s="440" t="s">
        <v>1046</v>
      </c>
      <c r="C301" s="441"/>
      <c r="D301" s="441"/>
      <c r="E301" s="442"/>
      <c r="F301" s="152"/>
      <c r="G301" s="152"/>
      <c r="H301" s="152"/>
      <c r="I301" s="152"/>
      <c r="J301" s="152"/>
      <c r="K301" s="152"/>
      <c r="L301" s="152"/>
      <c r="M301" s="372"/>
      <c r="N301" s="184"/>
    </row>
    <row r="302" spans="1:14" ht="22.5" customHeight="1" x14ac:dyDescent="0.25">
      <c r="A302" s="373" t="s">
        <v>397</v>
      </c>
      <c r="B302" s="445" t="s">
        <v>396</v>
      </c>
      <c r="C302" s="446"/>
      <c r="D302" s="446"/>
      <c r="E302" s="446"/>
      <c r="F302" s="152"/>
      <c r="G302" s="152"/>
      <c r="H302" s="152"/>
      <c r="I302" s="152"/>
      <c r="J302" s="152"/>
      <c r="K302" s="152"/>
      <c r="L302" s="152"/>
      <c r="M302" s="372"/>
      <c r="N302" s="184"/>
    </row>
    <row r="303" spans="1:14" ht="36.75" customHeight="1" thickBot="1" x14ac:dyDescent="0.3">
      <c r="A303" s="373"/>
      <c r="B303" s="447" t="s">
        <v>395</v>
      </c>
      <c r="C303" s="448"/>
      <c r="D303" s="448"/>
      <c r="E303" s="448"/>
      <c r="F303" s="152"/>
      <c r="G303" s="152"/>
      <c r="H303" s="152"/>
      <c r="I303" s="152"/>
      <c r="J303" s="152"/>
      <c r="K303" s="152"/>
      <c r="L303" s="152"/>
      <c r="M303" s="372"/>
      <c r="N303" s="184"/>
    </row>
    <row r="304" spans="1:14" ht="70.5" customHeight="1" thickBot="1" x14ac:dyDescent="0.3">
      <c r="A304" s="373"/>
      <c r="B304" s="483" t="s">
        <v>1018</v>
      </c>
      <c r="C304" s="484"/>
      <c r="D304" s="484"/>
      <c r="E304" s="485"/>
      <c r="F304" s="152"/>
      <c r="G304" s="152"/>
      <c r="H304" s="152"/>
      <c r="I304" s="152"/>
      <c r="J304" s="152"/>
      <c r="K304" s="152"/>
      <c r="L304" s="152"/>
      <c r="M304" s="372"/>
      <c r="N304" s="184"/>
    </row>
    <row r="305" spans="1:14" x14ac:dyDescent="0.25">
      <c r="A305" s="374"/>
      <c r="B305" s="181"/>
      <c r="C305" s="152"/>
      <c r="D305" s="152"/>
      <c r="E305" s="152"/>
      <c r="F305" s="152"/>
      <c r="G305" s="152"/>
      <c r="H305" s="152"/>
      <c r="I305" s="152"/>
      <c r="J305" s="152"/>
      <c r="K305" s="152"/>
      <c r="L305" s="152"/>
      <c r="M305" s="372"/>
      <c r="N305" s="184"/>
    </row>
    <row r="306" spans="1:14" ht="18.75" x14ac:dyDescent="0.25">
      <c r="A306" s="369"/>
      <c r="B306" s="154" t="s">
        <v>394</v>
      </c>
      <c r="C306" s="154"/>
      <c r="D306" s="154"/>
      <c r="E306" s="154"/>
      <c r="F306" s="154"/>
      <c r="G306" s="154"/>
      <c r="H306" s="154"/>
      <c r="I306" s="154"/>
      <c r="J306" s="154"/>
      <c r="K306" s="154"/>
      <c r="L306" s="154"/>
      <c r="M306" s="375"/>
      <c r="N306" s="184"/>
    </row>
    <row r="307" spans="1:14" ht="22.5" customHeight="1" x14ac:dyDescent="0.25">
      <c r="A307" s="373" t="s">
        <v>393</v>
      </c>
      <c r="B307" s="180" t="s">
        <v>392</v>
      </c>
      <c r="C307" s="152"/>
      <c r="D307" s="152"/>
      <c r="E307" s="152"/>
      <c r="F307" s="152"/>
      <c r="G307" s="152"/>
      <c r="H307" s="152"/>
      <c r="I307" s="152"/>
      <c r="J307" s="152"/>
      <c r="K307" s="152"/>
      <c r="L307" s="152"/>
      <c r="M307" s="372"/>
      <c r="N307" s="184"/>
    </row>
    <row r="308" spans="1:14" ht="33.75" customHeight="1" thickBot="1" x14ac:dyDescent="0.3">
      <c r="A308" s="376"/>
      <c r="B308" s="468" t="s">
        <v>391</v>
      </c>
      <c r="C308" s="469"/>
      <c r="D308" s="469"/>
      <c r="E308" s="469"/>
      <c r="F308" s="152"/>
      <c r="G308" s="152"/>
      <c r="H308" s="152"/>
      <c r="I308" s="152"/>
      <c r="J308" s="152"/>
      <c r="K308" s="152"/>
      <c r="L308" s="152"/>
      <c r="M308" s="372"/>
      <c r="N308" s="184"/>
    </row>
    <row r="309" spans="1:14" ht="54.75" customHeight="1" thickBot="1" x14ac:dyDescent="0.3">
      <c r="A309" s="376"/>
      <c r="B309" s="483" t="s">
        <v>1047</v>
      </c>
      <c r="C309" s="484"/>
      <c r="D309" s="484"/>
      <c r="E309" s="485"/>
      <c r="F309" s="152"/>
      <c r="G309" s="152"/>
      <c r="H309" s="152"/>
      <c r="I309" s="152"/>
      <c r="J309" s="152"/>
      <c r="K309" s="152"/>
      <c r="L309" s="152"/>
      <c r="M309" s="372"/>
      <c r="N309" s="184"/>
    </row>
    <row r="310" spans="1:14" ht="42.75" customHeight="1" x14ac:dyDescent="0.25">
      <c r="A310" s="377" t="s">
        <v>390</v>
      </c>
      <c r="B310" s="486" t="s">
        <v>389</v>
      </c>
      <c r="C310" s="487"/>
      <c r="D310" s="487"/>
      <c r="E310" s="487"/>
      <c r="F310" s="152"/>
      <c r="G310" s="152"/>
      <c r="H310" s="152"/>
      <c r="I310" s="152"/>
      <c r="J310" s="152"/>
      <c r="K310" s="152"/>
      <c r="L310" s="152"/>
      <c r="M310" s="372"/>
      <c r="N310" s="184"/>
    </row>
    <row r="311" spans="1:14" ht="73.5" customHeight="1" x14ac:dyDescent="0.25">
      <c r="A311" s="378"/>
      <c r="B311" s="448" t="s">
        <v>388</v>
      </c>
      <c r="C311" s="448"/>
      <c r="D311" s="448"/>
      <c r="E311" s="448"/>
      <c r="F311" s="152"/>
      <c r="G311" s="152"/>
      <c r="H311" s="152"/>
      <c r="I311" s="152"/>
      <c r="J311" s="152"/>
      <c r="K311" s="152"/>
      <c r="L311" s="152"/>
      <c r="M311" s="372"/>
      <c r="N311" s="184"/>
    </row>
    <row r="312" spans="1:14" ht="48.75" customHeight="1" thickBot="1" x14ac:dyDescent="0.3">
      <c r="A312" s="379"/>
      <c r="B312" s="469" t="s">
        <v>387</v>
      </c>
      <c r="C312" s="469"/>
      <c r="D312" s="469"/>
      <c r="E312" s="469"/>
      <c r="F312" s="152"/>
      <c r="G312" s="152"/>
      <c r="H312" s="152"/>
      <c r="I312" s="152"/>
      <c r="J312" s="152"/>
      <c r="K312" s="152"/>
      <c r="L312" s="152"/>
      <c r="M312" s="372"/>
      <c r="N312" s="184"/>
    </row>
    <row r="313" spans="1:14" ht="32.25" customHeight="1" x14ac:dyDescent="0.25">
      <c r="A313" s="379"/>
      <c r="B313" s="179" t="s">
        <v>386</v>
      </c>
      <c r="C313" s="177" t="s">
        <v>385</v>
      </c>
      <c r="D313" s="177" t="s">
        <v>384</v>
      </c>
      <c r="E313" s="178" t="s">
        <v>383</v>
      </c>
      <c r="F313" s="177" t="s">
        <v>382</v>
      </c>
      <c r="G313" s="176" t="s">
        <v>8</v>
      </c>
      <c r="H313" s="152"/>
      <c r="I313" s="152"/>
      <c r="J313" s="152"/>
      <c r="K313" s="152"/>
      <c r="L313" s="152"/>
      <c r="M313" s="372"/>
      <c r="N313" s="184"/>
    </row>
    <row r="314" spans="1:14" ht="275.25" customHeight="1" x14ac:dyDescent="0.25">
      <c r="A314" s="379"/>
      <c r="B314" s="174" t="s">
        <v>381</v>
      </c>
      <c r="C314" s="173" t="s">
        <v>380</v>
      </c>
      <c r="D314" s="168" t="s">
        <v>375</v>
      </c>
      <c r="E314" s="173" t="s">
        <v>766</v>
      </c>
      <c r="F314" s="429" t="s">
        <v>1048</v>
      </c>
      <c r="G314" s="175"/>
      <c r="H314" s="152"/>
      <c r="I314" s="152"/>
      <c r="J314" s="152"/>
      <c r="K314" s="152"/>
      <c r="L314" s="152"/>
      <c r="M314" s="372"/>
      <c r="N314" s="184"/>
    </row>
    <row r="315" spans="1:14" ht="50.25" hidden="1" customHeight="1" x14ac:dyDescent="0.25">
      <c r="A315" s="379"/>
      <c r="B315" s="174" t="s">
        <v>381</v>
      </c>
      <c r="C315" s="173" t="s">
        <v>380</v>
      </c>
      <c r="D315" s="168" t="s">
        <v>375</v>
      </c>
      <c r="E315" s="173"/>
      <c r="F315" s="173"/>
      <c r="G315" s="175"/>
      <c r="H315" s="152"/>
      <c r="I315" s="152"/>
      <c r="J315" s="152"/>
      <c r="K315" s="152"/>
      <c r="L315" s="152"/>
      <c r="M315" s="372"/>
      <c r="N315" s="184"/>
    </row>
    <row r="316" spans="1:14" ht="50.25" hidden="1" customHeight="1" x14ac:dyDescent="0.25">
      <c r="A316" s="379"/>
      <c r="B316" s="174" t="s">
        <v>381</v>
      </c>
      <c r="C316" s="173" t="s">
        <v>380</v>
      </c>
      <c r="D316" s="168" t="s">
        <v>375</v>
      </c>
      <c r="E316" s="173"/>
      <c r="F316" s="173"/>
      <c r="G316" s="175"/>
      <c r="H316" s="152"/>
      <c r="I316" s="152"/>
      <c r="J316" s="152"/>
      <c r="K316" s="152"/>
      <c r="L316" s="152"/>
      <c r="M316" s="372"/>
      <c r="N316" s="184"/>
    </row>
    <row r="317" spans="1:14" ht="50.25" hidden="1" customHeight="1" x14ac:dyDescent="0.25">
      <c r="A317" s="379"/>
      <c r="B317" s="174" t="s">
        <v>381</v>
      </c>
      <c r="C317" s="173" t="s">
        <v>380</v>
      </c>
      <c r="D317" s="168" t="s">
        <v>375</v>
      </c>
      <c r="E317" s="173"/>
      <c r="F317" s="173"/>
      <c r="G317" s="175"/>
      <c r="H317" s="152"/>
      <c r="I317" s="152"/>
      <c r="J317" s="152"/>
      <c r="K317" s="152"/>
      <c r="L317" s="152"/>
      <c r="M317" s="372"/>
      <c r="N317" s="184"/>
    </row>
    <row r="318" spans="1:14" ht="50.25" hidden="1" customHeight="1" x14ac:dyDescent="0.25">
      <c r="A318" s="379"/>
      <c r="B318" s="174" t="s">
        <v>381</v>
      </c>
      <c r="C318" s="173" t="s">
        <v>380</v>
      </c>
      <c r="D318" s="168" t="s">
        <v>375</v>
      </c>
      <c r="E318" s="173"/>
      <c r="F318" s="173"/>
      <c r="G318" s="175"/>
      <c r="H318" s="152"/>
      <c r="I318" s="152"/>
      <c r="J318" s="152"/>
      <c r="K318" s="152"/>
      <c r="L318" s="152"/>
      <c r="M318" s="372"/>
      <c r="N318" s="184"/>
    </row>
    <row r="319" spans="1:14" ht="36" customHeight="1" x14ac:dyDescent="0.25">
      <c r="A319" s="379"/>
      <c r="B319" s="174" t="s">
        <v>379</v>
      </c>
      <c r="C319" s="173" t="s">
        <v>378</v>
      </c>
      <c r="D319" s="168" t="s">
        <v>375</v>
      </c>
      <c r="E319" s="173"/>
      <c r="F319" s="173" t="s">
        <v>965</v>
      </c>
      <c r="G319" s="175"/>
      <c r="H319" s="152"/>
      <c r="I319" s="152"/>
      <c r="J319" s="152"/>
      <c r="K319" s="152"/>
      <c r="L319" s="152"/>
      <c r="M319" s="372"/>
      <c r="N319" s="184"/>
    </row>
    <row r="320" spans="1:14" ht="36" hidden="1" customHeight="1" x14ac:dyDescent="0.25">
      <c r="A320" s="379"/>
      <c r="B320" s="174" t="s">
        <v>379</v>
      </c>
      <c r="C320" s="173" t="s">
        <v>378</v>
      </c>
      <c r="D320" s="168" t="s">
        <v>375</v>
      </c>
      <c r="E320" s="173"/>
      <c r="F320" s="173"/>
      <c r="G320" s="175"/>
      <c r="H320" s="152"/>
      <c r="I320" s="152"/>
      <c r="J320" s="152"/>
      <c r="K320" s="152"/>
      <c r="L320" s="152"/>
      <c r="M320" s="372"/>
      <c r="N320" s="184"/>
    </row>
    <row r="321" spans="1:14" ht="36" hidden="1" customHeight="1" x14ac:dyDescent="0.25">
      <c r="A321" s="379"/>
      <c r="B321" s="174" t="s">
        <v>379</v>
      </c>
      <c r="C321" s="173" t="s">
        <v>378</v>
      </c>
      <c r="D321" s="168" t="s">
        <v>375</v>
      </c>
      <c r="E321" s="173"/>
      <c r="F321" s="173"/>
      <c r="G321" s="175"/>
      <c r="H321" s="152"/>
      <c r="I321" s="152"/>
      <c r="J321" s="152"/>
      <c r="K321" s="152"/>
      <c r="L321" s="152"/>
      <c r="M321" s="372"/>
      <c r="N321" s="184"/>
    </row>
    <row r="322" spans="1:14" ht="36" hidden="1" customHeight="1" x14ac:dyDescent="0.25">
      <c r="A322" s="379"/>
      <c r="B322" s="174" t="s">
        <v>379</v>
      </c>
      <c r="C322" s="173" t="s">
        <v>378</v>
      </c>
      <c r="D322" s="168" t="s">
        <v>375</v>
      </c>
      <c r="E322" s="173"/>
      <c r="F322" s="173"/>
      <c r="G322" s="175"/>
      <c r="H322" s="152"/>
      <c r="I322" s="152"/>
      <c r="J322" s="152"/>
      <c r="K322" s="152"/>
      <c r="L322" s="152"/>
      <c r="M322" s="372"/>
      <c r="N322" s="184"/>
    </row>
    <row r="323" spans="1:14" ht="36" hidden="1" customHeight="1" x14ac:dyDescent="0.25">
      <c r="A323" s="379"/>
      <c r="B323" s="174" t="s">
        <v>379</v>
      </c>
      <c r="C323" s="173" t="s">
        <v>378</v>
      </c>
      <c r="D323" s="168" t="s">
        <v>375</v>
      </c>
      <c r="E323" s="173"/>
      <c r="F323" s="173"/>
      <c r="G323" s="175"/>
      <c r="H323" s="152"/>
      <c r="I323" s="152"/>
      <c r="J323" s="152"/>
      <c r="K323" s="152"/>
      <c r="L323" s="152"/>
      <c r="M323" s="372"/>
      <c r="N323" s="184"/>
    </row>
    <row r="324" spans="1:14" ht="36" hidden="1" customHeight="1" x14ac:dyDescent="0.25">
      <c r="A324" s="379"/>
      <c r="B324" s="174" t="s">
        <v>379</v>
      </c>
      <c r="C324" s="173" t="s">
        <v>378</v>
      </c>
      <c r="D324" s="168" t="s">
        <v>375</v>
      </c>
      <c r="E324" s="173"/>
      <c r="F324" s="173"/>
      <c r="G324" s="175"/>
      <c r="H324" s="152"/>
      <c r="I324" s="152"/>
      <c r="J324" s="152"/>
      <c r="K324" s="152"/>
      <c r="L324" s="152"/>
      <c r="M324" s="372"/>
      <c r="N324" s="184"/>
    </row>
    <row r="325" spans="1:14" ht="36" hidden="1" customHeight="1" x14ac:dyDescent="0.25">
      <c r="A325" s="379"/>
      <c r="B325" s="174" t="s">
        <v>379</v>
      </c>
      <c r="C325" s="173" t="s">
        <v>378</v>
      </c>
      <c r="D325" s="168" t="s">
        <v>375</v>
      </c>
      <c r="E325" s="173"/>
      <c r="F325" s="173"/>
      <c r="G325" s="175"/>
      <c r="H325" s="152"/>
      <c r="I325" s="152"/>
      <c r="J325" s="152"/>
      <c r="K325" s="152"/>
      <c r="L325" s="152"/>
      <c r="M325" s="372"/>
      <c r="N325" s="184"/>
    </row>
    <row r="326" spans="1:14" ht="36" hidden="1" customHeight="1" x14ac:dyDescent="0.25">
      <c r="A326" s="379"/>
      <c r="B326" s="174" t="s">
        <v>379</v>
      </c>
      <c r="C326" s="173" t="s">
        <v>378</v>
      </c>
      <c r="D326" s="168" t="s">
        <v>375</v>
      </c>
      <c r="E326" s="173"/>
      <c r="F326" s="173"/>
      <c r="G326" s="175"/>
      <c r="H326" s="152"/>
      <c r="I326" s="152"/>
      <c r="J326" s="152"/>
      <c r="K326" s="152"/>
      <c r="L326" s="152"/>
      <c r="M326" s="372"/>
      <c r="N326" s="184"/>
    </row>
    <row r="327" spans="1:14" ht="36" hidden="1" customHeight="1" x14ac:dyDescent="0.25">
      <c r="A327" s="379"/>
      <c r="B327" s="174" t="s">
        <v>379</v>
      </c>
      <c r="C327" s="173" t="s">
        <v>378</v>
      </c>
      <c r="D327" s="168" t="s">
        <v>375</v>
      </c>
      <c r="E327" s="173"/>
      <c r="F327" s="173"/>
      <c r="G327" s="175"/>
      <c r="H327" s="152"/>
      <c r="I327" s="152"/>
      <c r="J327" s="152"/>
      <c r="K327" s="152"/>
      <c r="L327" s="152"/>
      <c r="M327" s="372"/>
      <c r="N327" s="184"/>
    </row>
    <row r="328" spans="1:14" ht="36" hidden="1" customHeight="1" x14ac:dyDescent="0.25">
      <c r="A328" s="379"/>
      <c r="B328" s="174" t="s">
        <v>379</v>
      </c>
      <c r="C328" s="173" t="s">
        <v>378</v>
      </c>
      <c r="D328" s="168" t="s">
        <v>375</v>
      </c>
      <c r="E328" s="173"/>
      <c r="F328" s="173"/>
      <c r="G328" s="175"/>
      <c r="H328" s="152"/>
      <c r="I328" s="152"/>
      <c r="J328" s="152"/>
      <c r="K328" s="152"/>
      <c r="L328" s="152"/>
      <c r="M328" s="372"/>
      <c r="N328" s="184"/>
    </row>
    <row r="329" spans="1:14" ht="36" hidden="1" customHeight="1" x14ac:dyDescent="0.25">
      <c r="A329" s="379"/>
      <c r="B329" s="174" t="s">
        <v>379</v>
      </c>
      <c r="C329" s="173" t="s">
        <v>378</v>
      </c>
      <c r="D329" s="168" t="s">
        <v>375</v>
      </c>
      <c r="E329" s="173"/>
      <c r="F329" s="173"/>
      <c r="G329" s="175"/>
      <c r="H329" s="152"/>
      <c r="I329" s="152"/>
      <c r="J329" s="152"/>
      <c r="K329" s="152"/>
      <c r="L329" s="152"/>
      <c r="M329" s="372"/>
      <c r="N329" s="184"/>
    </row>
    <row r="330" spans="1:14" ht="36" hidden="1" customHeight="1" x14ac:dyDescent="0.25">
      <c r="A330" s="379"/>
      <c r="B330" s="174" t="s">
        <v>379</v>
      </c>
      <c r="C330" s="173" t="s">
        <v>378</v>
      </c>
      <c r="D330" s="168" t="s">
        <v>375</v>
      </c>
      <c r="E330" s="173"/>
      <c r="F330" s="173"/>
      <c r="G330" s="175"/>
      <c r="H330" s="152"/>
      <c r="I330" s="152"/>
      <c r="J330" s="152"/>
      <c r="K330" s="152"/>
      <c r="L330" s="152"/>
      <c r="M330" s="372"/>
      <c r="N330" s="184"/>
    </row>
    <row r="331" spans="1:14" ht="36" hidden="1" customHeight="1" x14ac:dyDescent="0.25">
      <c r="A331" s="379"/>
      <c r="B331" s="174" t="s">
        <v>379</v>
      </c>
      <c r="C331" s="173" t="s">
        <v>378</v>
      </c>
      <c r="D331" s="168" t="s">
        <v>375</v>
      </c>
      <c r="E331" s="173"/>
      <c r="F331" s="173"/>
      <c r="G331" s="175"/>
      <c r="H331" s="152"/>
      <c r="I331" s="152"/>
      <c r="J331" s="152"/>
      <c r="K331" s="152"/>
      <c r="L331" s="152"/>
      <c r="M331" s="372"/>
      <c r="N331" s="184"/>
    </row>
    <row r="332" spans="1:14" ht="36" hidden="1" customHeight="1" x14ac:dyDescent="0.25">
      <c r="A332" s="379"/>
      <c r="B332" s="174" t="s">
        <v>379</v>
      </c>
      <c r="C332" s="173" t="s">
        <v>378</v>
      </c>
      <c r="D332" s="168" t="s">
        <v>375</v>
      </c>
      <c r="E332" s="173"/>
      <c r="F332" s="173"/>
      <c r="G332" s="175"/>
      <c r="H332" s="152"/>
      <c r="I332" s="152"/>
      <c r="J332" s="152"/>
      <c r="K332" s="152"/>
      <c r="L332" s="152"/>
      <c r="M332" s="372"/>
      <c r="N332" s="184"/>
    </row>
    <row r="333" spans="1:14" ht="36" hidden="1" customHeight="1" x14ac:dyDescent="0.25">
      <c r="A333" s="379"/>
      <c r="B333" s="174" t="s">
        <v>379</v>
      </c>
      <c r="C333" s="173" t="s">
        <v>378</v>
      </c>
      <c r="D333" s="168" t="s">
        <v>375</v>
      </c>
      <c r="E333" s="173"/>
      <c r="F333" s="173"/>
      <c r="G333" s="175"/>
      <c r="H333" s="152"/>
      <c r="I333" s="152"/>
      <c r="J333" s="152"/>
      <c r="K333" s="152"/>
      <c r="L333" s="152"/>
      <c r="M333" s="372"/>
      <c r="N333" s="184"/>
    </row>
    <row r="334" spans="1:14" ht="45" x14ac:dyDescent="0.25">
      <c r="A334" s="379"/>
      <c r="B334" s="174" t="s">
        <v>377</v>
      </c>
      <c r="C334" s="173" t="s">
        <v>376</v>
      </c>
      <c r="D334" s="168" t="s">
        <v>375</v>
      </c>
      <c r="E334" s="173"/>
      <c r="F334" s="173" t="s">
        <v>965</v>
      </c>
      <c r="G334" s="175"/>
      <c r="H334" s="152"/>
      <c r="I334" s="152"/>
      <c r="J334" s="152"/>
      <c r="K334" s="152"/>
      <c r="L334" s="152"/>
      <c r="M334" s="372"/>
      <c r="N334" s="184"/>
    </row>
    <row r="335" spans="1:14" ht="45" hidden="1" x14ac:dyDescent="0.25">
      <c r="A335" s="379"/>
      <c r="B335" s="174" t="s">
        <v>377</v>
      </c>
      <c r="C335" s="173" t="s">
        <v>376</v>
      </c>
      <c r="D335" s="168" t="s">
        <v>375</v>
      </c>
      <c r="E335" s="173"/>
      <c r="F335" s="173"/>
      <c r="G335" s="175"/>
      <c r="H335" s="152"/>
      <c r="I335" s="152"/>
      <c r="J335" s="152"/>
      <c r="K335" s="152"/>
      <c r="L335" s="152"/>
      <c r="M335" s="372"/>
      <c r="N335" s="184"/>
    </row>
    <row r="336" spans="1:14" ht="45" hidden="1" x14ac:dyDescent="0.25">
      <c r="A336" s="379"/>
      <c r="B336" s="174" t="s">
        <v>377</v>
      </c>
      <c r="C336" s="173" t="s">
        <v>376</v>
      </c>
      <c r="D336" s="168" t="s">
        <v>375</v>
      </c>
      <c r="E336" s="173"/>
      <c r="F336" s="173"/>
      <c r="G336" s="175"/>
      <c r="H336" s="152"/>
      <c r="I336" s="152"/>
      <c r="J336" s="152"/>
      <c r="K336" s="152"/>
      <c r="L336" s="152"/>
      <c r="M336" s="372"/>
      <c r="N336" s="184"/>
    </row>
    <row r="337" spans="1:14" ht="45" hidden="1" x14ac:dyDescent="0.25">
      <c r="A337" s="379"/>
      <c r="B337" s="174" t="s">
        <v>377</v>
      </c>
      <c r="C337" s="173" t="s">
        <v>376</v>
      </c>
      <c r="D337" s="168" t="s">
        <v>375</v>
      </c>
      <c r="E337" s="173"/>
      <c r="F337" s="173"/>
      <c r="G337" s="175"/>
      <c r="H337" s="152"/>
      <c r="I337" s="152"/>
      <c r="J337" s="152"/>
      <c r="K337" s="152"/>
      <c r="L337" s="152"/>
      <c r="M337" s="372"/>
      <c r="N337" s="184"/>
    </row>
    <row r="338" spans="1:14" ht="45" hidden="1" x14ac:dyDescent="0.25">
      <c r="A338" s="379"/>
      <c r="B338" s="174" t="s">
        <v>377</v>
      </c>
      <c r="C338" s="173" t="s">
        <v>376</v>
      </c>
      <c r="D338" s="168" t="s">
        <v>375</v>
      </c>
      <c r="E338" s="173"/>
      <c r="F338" s="173"/>
      <c r="G338" s="175"/>
      <c r="H338" s="152"/>
      <c r="I338" s="152"/>
      <c r="J338" s="152"/>
      <c r="K338" s="152"/>
      <c r="L338" s="152"/>
      <c r="M338" s="372"/>
      <c r="N338" s="184"/>
    </row>
    <row r="339" spans="1:14" ht="45" x14ac:dyDescent="0.25">
      <c r="A339" s="379"/>
      <c r="B339" s="174" t="s">
        <v>374</v>
      </c>
      <c r="C339" s="173" t="s">
        <v>373</v>
      </c>
      <c r="D339" s="168" t="s">
        <v>368</v>
      </c>
      <c r="E339" s="173"/>
      <c r="F339" s="173" t="s">
        <v>965</v>
      </c>
      <c r="G339" s="175"/>
      <c r="H339" s="152"/>
      <c r="I339" s="152"/>
      <c r="J339" s="152"/>
      <c r="K339" s="152"/>
      <c r="L339" s="152"/>
      <c r="M339" s="372"/>
      <c r="N339" s="184"/>
    </row>
    <row r="340" spans="1:14" ht="45" hidden="1" x14ac:dyDescent="0.25">
      <c r="A340" s="379"/>
      <c r="B340" s="174" t="s">
        <v>374</v>
      </c>
      <c r="C340" s="173" t="s">
        <v>373</v>
      </c>
      <c r="D340" s="168" t="s">
        <v>368</v>
      </c>
      <c r="E340" s="173"/>
      <c r="F340" s="173"/>
      <c r="G340" s="175"/>
      <c r="H340" s="152"/>
      <c r="I340" s="152"/>
      <c r="J340" s="152"/>
      <c r="K340" s="152"/>
      <c r="L340" s="152"/>
      <c r="M340" s="372"/>
      <c r="N340" s="184"/>
    </row>
    <row r="341" spans="1:14" ht="45" hidden="1" x14ac:dyDescent="0.25">
      <c r="A341" s="379"/>
      <c r="B341" s="174" t="s">
        <v>374</v>
      </c>
      <c r="C341" s="173" t="s">
        <v>373</v>
      </c>
      <c r="D341" s="168" t="s">
        <v>368</v>
      </c>
      <c r="E341" s="173"/>
      <c r="F341" s="173"/>
      <c r="G341" s="175"/>
      <c r="H341" s="152"/>
      <c r="I341" s="152"/>
      <c r="J341" s="152"/>
      <c r="K341" s="152"/>
      <c r="L341" s="152"/>
      <c r="M341" s="372"/>
      <c r="N341" s="184"/>
    </row>
    <row r="342" spans="1:14" ht="45" hidden="1" x14ac:dyDescent="0.25">
      <c r="A342" s="379"/>
      <c r="B342" s="174" t="s">
        <v>374</v>
      </c>
      <c r="C342" s="173" t="s">
        <v>373</v>
      </c>
      <c r="D342" s="168" t="s">
        <v>368</v>
      </c>
      <c r="E342" s="173"/>
      <c r="F342" s="173"/>
      <c r="G342" s="175"/>
      <c r="H342" s="152"/>
      <c r="I342" s="152"/>
      <c r="J342" s="152"/>
      <c r="K342" s="152"/>
      <c r="L342" s="152"/>
      <c r="M342" s="372"/>
      <c r="N342" s="184"/>
    </row>
    <row r="343" spans="1:14" ht="45" hidden="1" x14ac:dyDescent="0.25">
      <c r="A343" s="379"/>
      <c r="B343" s="174" t="s">
        <v>374</v>
      </c>
      <c r="C343" s="173" t="s">
        <v>373</v>
      </c>
      <c r="D343" s="168" t="s">
        <v>368</v>
      </c>
      <c r="E343" s="173"/>
      <c r="F343" s="173"/>
      <c r="G343" s="175"/>
      <c r="H343" s="152"/>
      <c r="I343" s="152"/>
      <c r="J343" s="152"/>
      <c r="K343" s="152"/>
      <c r="L343" s="152"/>
      <c r="M343" s="372"/>
      <c r="N343" s="184"/>
    </row>
    <row r="344" spans="1:14" ht="45" hidden="1" x14ac:dyDescent="0.25">
      <c r="A344" s="379"/>
      <c r="B344" s="174" t="s">
        <v>374</v>
      </c>
      <c r="C344" s="173" t="s">
        <v>373</v>
      </c>
      <c r="D344" s="168" t="s">
        <v>368</v>
      </c>
      <c r="E344" s="173"/>
      <c r="F344" s="173"/>
      <c r="G344" s="175"/>
      <c r="H344" s="152"/>
      <c r="I344" s="152"/>
      <c r="J344" s="152"/>
      <c r="K344" s="152"/>
      <c r="L344" s="152"/>
      <c r="M344" s="372"/>
      <c r="N344" s="184"/>
    </row>
    <row r="345" spans="1:14" ht="45" hidden="1" x14ac:dyDescent="0.25">
      <c r="A345" s="379"/>
      <c r="B345" s="174" t="s">
        <v>374</v>
      </c>
      <c r="C345" s="173" t="s">
        <v>373</v>
      </c>
      <c r="D345" s="168" t="s">
        <v>368</v>
      </c>
      <c r="E345" s="173"/>
      <c r="F345" s="173"/>
      <c r="G345" s="175"/>
      <c r="H345" s="152"/>
      <c r="I345" s="152"/>
      <c r="J345" s="152"/>
      <c r="K345" s="152"/>
      <c r="L345" s="152"/>
      <c r="M345" s="372"/>
      <c r="N345" s="184"/>
    </row>
    <row r="346" spans="1:14" ht="45" hidden="1" x14ac:dyDescent="0.25">
      <c r="A346" s="379"/>
      <c r="B346" s="174" t="s">
        <v>374</v>
      </c>
      <c r="C346" s="173" t="s">
        <v>373</v>
      </c>
      <c r="D346" s="168" t="s">
        <v>368</v>
      </c>
      <c r="E346" s="173"/>
      <c r="F346" s="173"/>
      <c r="G346" s="175"/>
      <c r="H346" s="152"/>
      <c r="I346" s="152"/>
      <c r="J346" s="152"/>
      <c r="K346" s="152"/>
      <c r="L346" s="152"/>
      <c r="M346" s="372"/>
      <c r="N346" s="184"/>
    </row>
    <row r="347" spans="1:14" ht="45" hidden="1" x14ac:dyDescent="0.25">
      <c r="A347" s="379"/>
      <c r="B347" s="174" t="s">
        <v>374</v>
      </c>
      <c r="C347" s="173" t="s">
        <v>373</v>
      </c>
      <c r="D347" s="168" t="s">
        <v>368</v>
      </c>
      <c r="E347" s="173"/>
      <c r="F347" s="173"/>
      <c r="G347" s="175"/>
      <c r="H347" s="152"/>
      <c r="I347" s="152"/>
      <c r="J347" s="152"/>
      <c r="K347" s="152"/>
      <c r="L347" s="152"/>
      <c r="M347" s="372"/>
      <c r="N347" s="184"/>
    </row>
    <row r="348" spans="1:14" ht="45" x14ac:dyDescent="0.25">
      <c r="A348" s="379"/>
      <c r="B348" s="174" t="s">
        <v>372</v>
      </c>
      <c r="C348" s="173" t="s">
        <v>371</v>
      </c>
      <c r="D348" s="168" t="s">
        <v>368</v>
      </c>
      <c r="E348" s="173"/>
      <c r="F348" s="173" t="s">
        <v>965</v>
      </c>
      <c r="G348" s="175"/>
      <c r="H348" s="152"/>
      <c r="I348" s="152"/>
      <c r="J348" s="152"/>
      <c r="K348" s="152"/>
      <c r="L348" s="152"/>
      <c r="M348" s="372"/>
      <c r="N348" s="184"/>
    </row>
    <row r="349" spans="1:14" ht="45" hidden="1" x14ac:dyDescent="0.25">
      <c r="A349" s="379"/>
      <c r="B349" s="174" t="s">
        <v>372</v>
      </c>
      <c r="C349" s="173" t="s">
        <v>371</v>
      </c>
      <c r="D349" s="168" t="s">
        <v>368</v>
      </c>
      <c r="E349" s="173"/>
      <c r="F349" s="173"/>
      <c r="G349" s="175"/>
      <c r="H349" s="152"/>
      <c r="I349" s="152"/>
      <c r="J349" s="152"/>
      <c r="K349" s="152"/>
      <c r="L349" s="152"/>
      <c r="M349" s="372"/>
      <c r="N349" s="184"/>
    </row>
    <row r="350" spans="1:14" ht="45" hidden="1" x14ac:dyDescent="0.25">
      <c r="A350" s="379"/>
      <c r="B350" s="174" t="s">
        <v>372</v>
      </c>
      <c r="C350" s="173" t="s">
        <v>371</v>
      </c>
      <c r="D350" s="168" t="s">
        <v>368</v>
      </c>
      <c r="E350" s="173"/>
      <c r="F350" s="173"/>
      <c r="G350" s="175"/>
      <c r="H350" s="152"/>
      <c r="I350" s="152"/>
      <c r="J350" s="152"/>
      <c r="K350" s="152"/>
      <c r="L350" s="152"/>
      <c r="M350" s="372"/>
      <c r="N350" s="184"/>
    </row>
    <row r="351" spans="1:14" ht="45" hidden="1" x14ac:dyDescent="0.25">
      <c r="A351" s="379"/>
      <c r="B351" s="174" t="s">
        <v>372</v>
      </c>
      <c r="C351" s="173" t="s">
        <v>371</v>
      </c>
      <c r="D351" s="168" t="s">
        <v>368</v>
      </c>
      <c r="E351" s="173"/>
      <c r="F351" s="173"/>
      <c r="G351" s="175"/>
      <c r="H351" s="152"/>
      <c r="I351" s="152"/>
      <c r="J351" s="152"/>
      <c r="K351" s="152"/>
      <c r="L351" s="152"/>
      <c r="M351" s="372"/>
      <c r="N351" s="184"/>
    </row>
    <row r="352" spans="1:14" ht="45" hidden="1" x14ac:dyDescent="0.25">
      <c r="A352" s="379"/>
      <c r="B352" s="174" t="s">
        <v>372</v>
      </c>
      <c r="C352" s="173" t="s">
        <v>371</v>
      </c>
      <c r="D352" s="168" t="s">
        <v>368</v>
      </c>
      <c r="E352" s="173"/>
      <c r="F352" s="173"/>
      <c r="G352" s="175"/>
      <c r="H352" s="152"/>
      <c r="I352" s="152"/>
      <c r="J352" s="152"/>
      <c r="K352" s="152"/>
      <c r="L352" s="152"/>
      <c r="M352" s="372"/>
      <c r="N352" s="184"/>
    </row>
    <row r="353" spans="1:17" ht="45" hidden="1" x14ac:dyDescent="0.25">
      <c r="A353" s="379"/>
      <c r="B353" s="174" t="s">
        <v>372</v>
      </c>
      <c r="C353" s="173" t="s">
        <v>371</v>
      </c>
      <c r="D353" s="168" t="s">
        <v>368</v>
      </c>
      <c r="E353" s="173"/>
      <c r="F353" s="173"/>
      <c r="G353" s="175"/>
      <c r="H353" s="152"/>
      <c r="I353" s="152"/>
      <c r="J353" s="152"/>
      <c r="K353" s="152"/>
      <c r="L353" s="152"/>
      <c r="M353" s="372"/>
      <c r="N353" s="184"/>
    </row>
    <row r="354" spans="1:17" ht="45" hidden="1" x14ac:dyDescent="0.25">
      <c r="A354" s="379"/>
      <c r="B354" s="174" t="s">
        <v>372</v>
      </c>
      <c r="C354" s="173" t="s">
        <v>371</v>
      </c>
      <c r="D354" s="168" t="s">
        <v>368</v>
      </c>
      <c r="E354" s="173"/>
      <c r="F354" s="173"/>
      <c r="G354" s="175"/>
      <c r="H354" s="152"/>
      <c r="I354" s="152"/>
      <c r="J354" s="152"/>
      <c r="K354" s="152"/>
      <c r="L354" s="152"/>
      <c r="M354" s="372"/>
      <c r="N354" s="184"/>
    </row>
    <row r="355" spans="1:17" ht="45" hidden="1" x14ac:dyDescent="0.25">
      <c r="A355" s="379"/>
      <c r="B355" s="174" t="s">
        <v>372</v>
      </c>
      <c r="C355" s="173" t="s">
        <v>371</v>
      </c>
      <c r="D355" s="168" t="s">
        <v>368</v>
      </c>
      <c r="E355" s="173"/>
      <c r="F355" s="173"/>
      <c r="G355" s="175"/>
      <c r="H355" s="152"/>
      <c r="I355" s="152"/>
      <c r="J355" s="152"/>
      <c r="K355" s="152"/>
      <c r="L355" s="152"/>
      <c r="M355" s="372"/>
      <c r="N355" s="184"/>
    </row>
    <row r="356" spans="1:17" ht="45" hidden="1" x14ac:dyDescent="0.25">
      <c r="A356" s="379"/>
      <c r="B356" s="174" t="s">
        <v>372</v>
      </c>
      <c r="C356" s="173" t="s">
        <v>371</v>
      </c>
      <c r="D356" s="168" t="s">
        <v>368</v>
      </c>
      <c r="E356" s="173"/>
      <c r="F356" s="173"/>
      <c r="G356" s="175"/>
      <c r="H356" s="152"/>
      <c r="I356" s="152"/>
      <c r="J356" s="152"/>
      <c r="K356" s="152"/>
      <c r="L356" s="152"/>
      <c r="M356" s="372"/>
      <c r="N356" s="184"/>
    </row>
    <row r="357" spans="1:17" ht="45" x14ac:dyDescent="0.25">
      <c r="A357" s="379"/>
      <c r="B357" s="174" t="s">
        <v>370</v>
      </c>
      <c r="C357" s="173" t="s">
        <v>369</v>
      </c>
      <c r="D357" s="168" t="s">
        <v>368</v>
      </c>
      <c r="E357" s="173"/>
      <c r="F357" s="173" t="s">
        <v>965</v>
      </c>
      <c r="G357" s="175"/>
      <c r="H357" s="152"/>
      <c r="I357" s="152"/>
      <c r="J357" s="152"/>
      <c r="K357" s="152"/>
      <c r="L357" s="152"/>
      <c r="M357" s="372"/>
      <c r="N357" s="184"/>
    </row>
    <row r="358" spans="1:17" ht="45" hidden="1" x14ac:dyDescent="0.25">
      <c r="A358" s="379"/>
      <c r="B358" s="174" t="s">
        <v>370</v>
      </c>
      <c r="C358" s="173" t="s">
        <v>369</v>
      </c>
      <c r="D358" s="168" t="s">
        <v>368</v>
      </c>
      <c r="E358" s="173"/>
      <c r="F358" s="173"/>
      <c r="G358" s="175"/>
      <c r="H358" s="152"/>
      <c r="I358" s="152"/>
      <c r="J358" s="152"/>
      <c r="K358" s="152"/>
      <c r="L358" s="152"/>
      <c r="M358" s="372"/>
      <c r="N358" s="184"/>
    </row>
    <row r="359" spans="1:17" ht="45" hidden="1" x14ac:dyDescent="0.25">
      <c r="A359" s="379"/>
      <c r="B359" s="174" t="s">
        <v>370</v>
      </c>
      <c r="C359" s="173" t="s">
        <v>369</v>
      </c>
      <c r="D359" s="168" t="s">
        <v>368</v>
      </c>
      <c r="E359" s="173"/>
      <c r="F359" s="173"/>
      <c r="G359" s="175"/>
      <c r="H359" s="152"/>
      <c r="I359" s="152"/>
      <c r="J359" s="152"/>
      <c r="K359" s="152"/>
      <c r="L359" s="152"/>
      <c r="M359" s="372"/>
      <c r="N359" s="184"/>
    </row>
    <row r="360" spans="1:17" ht="45" hidden="1" x14ac:dyDescent="0.25">
      <c r="A360" s="379"/>
      <c r="B360" s="174" t="s">
        <v>370</v>
      </c>
      <c r="C360" s="173" t="s">
        <v>369</v>
      </c>
      <c r="D360" s="168" t="s">
        <v>368</v>
      </c>
      <c r="E360" s="173"/>
      <c r="F360" s="173"/>
      <c r="G360" s="175"/>
      <c r="H360" s="152"/>
      <c r="I360" s="152"/>
      <c r="J360" s="152"/>
      <c r="K360" s="152"/>
      <c r="L360" s="152"/>
      <c r="M360" s="372"/>
      <c r="N360" s="160"/>
      <c r="O360" s="159"/>
      <c r="P360" s="159"/>
      <c r="Q360" s="159"/>
    </row>
    <row r="361" spans="1:17" ht="45" x14ac:dyDescent="0.25">
      <c r="A361" s="379"/>
      <c r="B361" s="174" t="s">
        <v>367</v>
      </c>
      <c r="C361" s="173" t="s">
        <v>366</v>
      </c>
      <c r="D361" s="168" t="s">
        <v>361</v>
      </c>
      <c r="E361" s="173"/>
      <c r="F361" s="173"/>
      <c r="G361" s="175"/>
      <c r="H361" s="152"/>
      <c r="I361" s="152"/>
      <c r="J361" s="152"/>
      <c r="K361" s="152"/>
      <c r="L361" s="152"/>
      <c r="M361" s="372"/>
      <c r="N361" s="330"/>
      <c r="O361" s="159"/>
      <c r="P361" s="159"/>
      <c r="Q361" s="159"/>
    </row>
    <row r="362" spans="1:17" ht="347.25" customHeight="1" x14ac:dyDescent="0.25">
      <c r="A362" s="379"/>
      <c r="B362" s="174" t="s">
        <v>365</v>
      </c>
      <c r="C362" s="173" t="s">
        <v>364</v>
      </c>
      <c r="D362" s="168" t="s">
        <v>361</v>
      </c>
      <c r="E362" s="173" t="s">
        <v>1010</v>
      </c>
      <c r="F362" s="438" t="s">
        <v>1011</v>
      </c>
      <c r="G362" s="175"/>
      <c r="H362" s="152"/>
      <c r="I362" s="152"/>
      <c r="J362" s="152"/>
      <c r="K362" s="152"/>
      <c r="L362" s="152"/>
      <c r="M362" s="372"/>
      <c r="N362" s="21"/>
      <c r="O362" s="160"/>
      <c r="P362" s="159"/>
      <c r="Q362" s="159"/>
    </row>
    <row r="363" spans="1:17" ht="384.75" customHeight="1" x14ac:dyDescent="0.25">
      <c r="A363" s="379"/>
      <c r="B363" s="174" t="s">
        <v>365</v>
      </c>
      <c r="C363" s="173" t="s">
        <v>364</v>
      </c>
      <c r="D363" s="168" t="s">
        <v>361</v>
      </c>
      <c r="E363" s="173" t="s">
        <v>727</v>
      </c>
      <c r="F363" s="430" t="s">
        <v>1049</v>
      </c>
      <c r="G363" s="166"/>
      <c r="H363" s="152"/>
      <c r="I363" s="152"/>
      <c r="J363" s="152"/>
      <c r="K363" s="152"/>
      <c r="L363" s="152"/>
      <c r="M363" s="372"/>
      <c r="N363" s="21"/>
      <c r="O363" s="160"/>
      <c r="P363" s="159"/>
      <c r="Q363" s="159"/>
    </row>
    <row r="364" spans="1:17" ht="45" hidden="1" x14ac:dyDescent="0.25">
      <c r="A364" s="379"/>
      <c r="B364" s="174" t="s">
        <v>365</v>
      </c>
      <c r="C364" s="173" t="s">
        <v>364</v>
      </c>
      <c r="D364" s="168" t="s">
        <v>361</v>
      </c>
      <c r="E364" s="173"/>
      <c r="F364" s="167"/>
      <c r="G364" s="166"/>
      <c r="H364" s="152"/>
      <c r="I364" s="152"/>
      <c r="J364" s="152"/>
      <c r="K364" s="152"/>
      <c r="L364" s="152"/>
      <c r="M364" s="372"/>
      <c r="N364" s="21"/>
      <c r="O364" s="160"/>
      <c r="P364" s="159"/>
      <c r="Q364" s="159"/>
    </row>
    <row r="365" spans="1:17" ht="45" hidden="1" x14ac:dyDescent="0.25">
      <c r="A365" s="379"/>
      <c r="B365" s="174" t="s">
        <v>365</v>
      </c>
      <c r="C365" s="173" t="s">
        <v>364</v>
      </c>
      <c r="D365" s="168" t="s">
        <v>361</v>
      </c>
      <c r="E365" s="173"/>
      <c r="F365" s="167"/>
      <c r="G365" s="166"/>
      <c r="H365" s="152"/>
      <c r="I365" s="152"/>
      <c r="J365" s="152"/>
      <c r="K365" s="152"/>
      <c r="L365" s="152"/>
      <c r="M365" s="372"/>
      <c r="N365" s="21"/>
      <c r="O365" s="160"/>
      <c r="P365" s="159"/>
      <c r="Q365" s="159"/>
    </row>
    <row r="366" spans="1:17" ht="83.25" customHeight="1" thickBot="1" x14ac:dyDescent="0.3">
      <c r="A366" s="379"/>
      <c r="B366" s="165" t="s">
        <v>363</v>
      </c>
      <c r="C366" s="163" t="s">
        <v>362</v>
      </c>
      <c r="D366" s="164" t="s">
        <v>361</v>
      </c>
      <c r="E366" s="163"/>
      <c r="F366" s="163" t="s">
        <v>965</v>
      </c>
      <c r="G366" s="162"/>
      <c r="H366" s="152"/>
      <c r="I366" s="152"/>
      <c r="J366" s="152"/>
      <c r="K366" s="152"/>
      <c r="L366" s="152"/>
      <c r="M366" s="372"/>
      <c r="N366" s="21"/>
      <c r="O366" s="160"/>
      <c r="P366" s="159"/>
      <c r="Q366" s="159"/>
    </row>
    <row r="367" spans="1:17" ht="75.75" hidden="1" customHeight="1" thickBot="1" x14ac:dyDescent="0.3">
      <c r="A367" s="379"/>
      <c r="B367" s="172" t="s">
        <v>363</v>
      </c>
      <c r="C367" s="170" t="s">
        <v>362</v>
      </c>
      <c r="D367" s="171" t="s">
        <v>361</v>
      </c>
      <c r="E367" s="170"/>
      <c r="F367" s="170"/>
      <c r="G367" s="169"/>
      <c r="H367" s="152"/>
      <c r="I367" s="152"/>
      <c r="J367" s="152"/>
      <c r="K367" s="152"/>
      <c r="L367" s="152"/>
      <c r="M367" s="372"/>
      <c r="N367" s="21"/>
      <c r="O367" s="160"/>
      <c r="P367" s="159"/>
      <c r="Q367" s="159"/>
    </row>
    <row r="368" spans="1:17" ht="82.5" hidden="1" customHeight="1" thickBot="1" x14ac:dyDescent="0.3">
      <c r="A368" s="379"/>
      <c r="B368" s="165" t="s">
        <v>363</v>
      </c>
      <c r="C368" s="167" t="s">
        <v>362</v>
      </c>
      <c r="D368" s="168" t="s">
        <v>361</v>
      </c>
      <c r="E368" s="167"/>
      <c r="F368" s="167"/>
      <c r="G368" s="166"/>
      <c r="H368" s="152"/>
      <c r="I368" s="152"/>
      <c r="J368" s="152"/>
      <c r="K368" s="152"/>
      <c r="L368" s="152"/>
      <c r="M368" s="372"/>
      <c r="N368" s="21"/>
      <c r="O368" s="160"/>
      <c r="P368" s="159"/>
      <c r="Q368" s="159"/>
    </row>
    <row r="369" spans="1:17" ht="85.5" hidden="1" customHeight="1" thickBot="1" x14ac:dyDescent="0.3">
      <c r="A369" s="379"/>
      <c r="B369" s="165" t="s">
        <v>363</v>
      </c>
      <c r="C369" s="163" t="s">
        <v>362</v>
      </c>
      <c r="D369" s="164" t="s">
        <v>361</v>
      </c>
      <c r="E369" s="163"/>
      <c r="F369" s="163"/>
      <c r="G369" s="162"/>
      <c r="H369" s="152"/>
      <c r="I369" s="152"/>
      <c r="J369" s="152"/>
      <c r="K369" s="152"/>
      <c r="L369" s="152"/>
      <c r="M369" s="372"/>
      <c r="N369" s="161"/>
      <c r="O369" s="160"/>
      <c r="P369" s="159"/>
      <c r="Q369" s="159"/>
    </row>
    <row r="370" spans="1:17" x14ac:dyDescent="0.25">
      <c r="A370" s="379"/>
      <c r="B370" s="152"/>
      <c r="C370" s="152"/>
      <c r="D370" s="152"/>
      <c r="E370" s="152"/>
      <c r="F370" s="152"/>
      <c r="G370" s="152"/>
      <c r="H370" s="152"/>
      <c r="I370" s="152"/>
      <c r="J370" s="152"/>
      <c r="K370" s="152"/>
      <c r="L370" s="152"/>
      <c r="M370" s="372"/>
      <c r="N370" s="331"/>
    </row>
    <row r="371" spans="1:17" ht="18.75" x14ac:dyDescent="0.25">
      <c r="A371" s="369"/>
      <c r="B371" s="154" t="s">
        <v>360</v>
      </c>
      <c r="C371" s="154"/>
      <c r="D371" s="154"/>
      <c r="E371" s="154"/>
      <c r="F371" s="154"/>
      <c r="G371" s="154"/>
      <c r="H371" s="154"/>
      <c r="I371" s="154"/>
      <c r="J371" s="154"/>
      <c r="K371" s="154"/>
      <c r="L371" s="154"/>
      <c r="M371" s="375"/>
      <c r="N371" s="184"/>
    </row>
    <row r="372" spans="1:17" ht="24" customHeight="1" x14ac:dyDescent="0.25">
      <c r="A372" s="374" t="s">
        <v>359</v>
      </c>
      <c r="B372" s="157" t="s">
        <v>358</v>
      </c>
      <c r="C372" s="152"/>
      <c r="D372" s="152"/>
      <c r="E372" s="152"/>
      <c r="F372" s="152"/>
      <c r="G372" s="152"/>
      <c r="H372" s="152"/>
      <c r="I372" s="152"/>
      <c r="J372" s="152"/>
      <c r="K372" s="152"/>
      <c r="L372" s="152"/>
      <c r="M372" s="372"/>
      <c r="N372" s="184"/>
    </row>
    <row r="373" spans="1:17" ht="63.75" customHeight="1" thickBot="1" x14ac:dyDescent="0.3">
      <c r="A373" s="374"/>
      <c r="B373" s="507" t="s">
        <v>357</v>
      </c>
      <c r="C373" s="508"/>
      <c r="D373" s="508"/>
      <c r="E373" s="508"/>
      <c r="F373" s="152"/>
      <c r="G373" s="152"/>
      <c r="H373" s="152"/>
      <c r="I373" s="152"/>
      <c r="J373" s="152"/>
      <c r="K373" s="152"/>
      <c r="L373" s="152"/>
      <c r="M373" s="372"/>
      <c r="N373" s="184"/>
    </row>
    <row r="374" spans="1:17" ht="170.25" customHeight="1" thickBot="1" x14ac:dyDescent="0.3">
      <c r="A374" s="374"/>
      <c r="B374" s="440" t="s">
        <v>1050</v>
      </c>
      <c r="C374" s="473"/>
      <c r="D374" s="473"/>
      <c r="E374" s="474"/>
      <c r="F374" s="152"/>
      <c r="G374" s="152"/>
      <c r="H374" s="152"/>
      <c r="I374" s="152"/>
      <c r="J374" s="152"/>
      <c r="K374" s="152"/>
      <c r="L374" s="152"/>
      <c r="M374" s="372"/>
      <c r="N374" s="184"/>
    </row>
    <row r="375" spans="1:17" ht="24.75" customHeight="1" x14ac:dyDescent="0.25">
      <c r="A375" s="374" t="s">
        <v>356</v>
      </c>
      <c r="B375" s="156" t="s">
        <v>355</v>
      </c>
      <c r="C375" s="155"/>
      <c r="D375" s="155"/>
      <c r="E375" s="155"/>
      <c r="F375" s="152"/>
      <c r="G375" s="152"/>
      <c r="H375" s="152"/>
      <c r="I375" s="152"/>
      <c r="J375" s="152"/>
      <c r="K375" s="152"/>
      <c r="L375" s="152"/>
      <c r="M375" s="372"/>
      <c r="N375" s="184"/>
    </row>
    <row r="376" spans="1:17" ht="34.5" customHeight="1" thickBot="1" x14ac:dyDescent="0.3">
      <c r="A376" s="374"/>
      <c r="B376" s="505" t="s">
        <v>354</v>
      </c>
      <c r="C376" s="506"/>
      <c r="D376" s="506"/>
      <c r="E376" s="506"/>
      <c r="F376" s="152"/>
      <c r="G376" s="152"/>
      <c r="H376" s="152"/>
      <c r="I376" s="152"/>
      <c r="J376" s="152"/>
      <c r="K376" s="152"/>
      <c r="L376" s="152"/>
      <c r="M376" s="372"/>
      <c r="N376" s="184"/>
    </row>
    <row r="377" spans="1:17" ht="58.5" customHeight="1" thickBot="1" x14ac:dyDescent="0.3">
      <c r="A377" s="374"/>
      <c r="B377" s="440" t="s">
        <v>1051</v>
      </c>
      <c r="C377" s="441"/>
      <c r="D377" s="441"/>
      <c r="E377" s="442"/>
      <c r="F377" s="152"/>
      <c r="G377" s="152"/>
      <c r="H377" s="152"/>
      <c r="I377" s="152"/>
      <c r="J377" s="152"/>
      <c r="K377" s="152"/>
      <c r="L377" s="152"/>
      <c r="M377" s="372"/>
      <c r="N377" s="184"/>
    </row>
    <row r="378" spans="1:17" x14ac:dyDescent="0.25">
      <c r="A378" s="379"/>
      <c r="B378" s="152"/>
      <c r="C378" s="152"/>
      <c r="D378" s="152"/>
      <c r="E378" s="152"/>
      <c r="F378" s="152"/>
      <c r="G378" s="152"/>
      <c r="H378" s="152"/>
      <c r="I378" s="152"/>
      <c r="J378" s="152"/>
      <c r="K378" s="152"/>
      <c r="L378" s="152"/>
      <c r="M378" s="372"/>
      <c r="N378" s="184"/>
    </row>
    <row r="379" spans="1:17" ht="18.75" x14ac:dyDescent="0.25">
      <c r="A379" s="369"/>
      <c r="B379" s="154" t="s">
        <v>353</v>
      </c>
      <c r="C379" s="154"/>
      <c r="D379" s="154"/>
      <c r="E379" s="154"/>
      <c r="F379" s="154"/>
      <c r="G379" s="154"/>
      <c r="H379" s="154"/>
      <c r="I379" s="154"/>
      <c r="J379" s="154"/>
      <c r="K379" s="154"/>
      <c r="L379" s="154"/>
      <c r="M379" s="375"/>
      <c r="N379" s="184"/>
    </row>
    <row r="380" spans="1:17" ht="21.75" customHeight="1" x14ac:dyDescent="0.25">
      <c r="A380" s="374" t="s">
        <v>352</v>
      </c>
      <c r="B380" s="443" t="s">
        <v>351</v>
      </c>
      <c r="C380" s="444"/>
      <c r="D380" s="444"/>
      <c r="E380" s="444"/>
      <c r="F380" s="152"/>
      <c r="G380" s="152"/>
      <c r="H380" s="152"/>
      <c r="I380" s="152"/>
      <c r="J380" s="152"/>
      <c r="K380" s="152"/>
      <c r="L380" s="152"/>
      <c r="M380" s="372"/>
      <c r="N380" s="184"/>
    </row>
    <row r="381" spans="1:17" ht="20.25" customHeight="1" thickBot="1" x14ac:dyDescent="0.3">
      <c r="A381" s="374"/>
      <c r="B381" s="481" t="s">
        <v>350</v>
      </c>
      <c r="C381" s="482"/>
      <c r="D381" s="482"/>
      <c r="E381" s="482"/>
      <c r="F381" s="152"/>
      <c r="G381" s="152"/>
      <c r="H381" s="152"/>
      <c r="I381" s="152"/>
      <c r="J381" s="152"/>
      <c r="K381" s="152"/>
      <c r="L381" s="152"/>
      <c r="M381" s="372"/>
      <c r="N381" s="184"/>
    </row>
    <row r="382" spans="1:17" ht="61.5" customHeight="1" thickBot="1" x14ac:dyDescent="0.3">
      <c r="A382" s="374"/>
      <c r="B382" s="440" t="s">
        <v>1052</v>
      </c>
      <c r="C382" s="441"/>
      <c r="D382" s="441"/>
      <c r="E382" s="442"/>
      <c r="F382" s="152"/>
      <c r="G382" s="152"/>
      <c r="H382" s="152"/>
      <c r="I382" s="152"/>
      <c r="J382" s="152"/>
      <c r="K382" s="152"/>
      <c r="L382" s="152"/>
      <c r="M382" s="372"/>
      <c r="N382" s="184"/>
    </row>
    <row r="383" spans="1:17" ht="16.5" customHeight="1" x14ac:dyDescent="0.25">
      <c r="A383" s="379"/>
      <c r="B383" s="152"/>
      <c r="C383" s="152"/>
      <c r="D383" s="152"/>
      <c r="E383" s="152"/>
      <c r="F383" s="152"/>
      <c r="G383" s="152"/>
      <c r="H383" s="152"/>
      <c r="I383" s="152"/>
      <c r="J383" s="152"/>
      <c r="K383" s="152"/>
      <c r="L383" s="152"/>
      <c r="M383" s="372"/>
      <c r="N383" s="184"/>
    </row>
    <row r="384" spans="1:17" ht="18.75" x14ac:dyDescent="0.25">
      <c r="A384" s="369"/>
      <c r="B384" s="154" t="s">
        <v>341</v>
      </c>
      <c r="C384" s="154"/>
      <c r="D384" s="154"/>
      <c r="E384" s="154"/>
      <c r="F384" s="154"/>
      <c r="G384" s="154"/>
      <c r="H384" s="154"/>
      <c r="I384" s="154"/>
      <c r="J384" s="154"/>
      <c r="K384" s="154"/>
      <c r="L384" s="154"/>
      <c r="M384" s="375"/>
      <c r="N384" s="184"/>
    </row>
    <row r="385" spans="1:14" ht="24.75" customHeight="1" x14ac:dyDescent="0.25">
      <c r="A385" s="374" t="s">
        <v>349</v>
      </c>
      <c r="B385" s="443" t="s">
        <v>339</v>
      </c>
      <c r="C385" s="444"/>
      <c r="D385" s="444"/>
      <c r="E385" s="444"/>
      <c r="F385" s="152"/>
      <c r="G385" s="152"/>
      <c r="H385" s="152"/>
      <c r="I385" s="152"/>
      <c r="J385" s="152"/>
      <c r="K385" s="152"/>
      <c r="L385" s="152"/>
      <c r="M385" s="372"/>
      <c r="N385" s="184"/>
    </row>
    <row r="386" spans="1:14" ht="33" customHeight="1" thickBot="1" x14ac:dyDescent="0.3">
      <c r="A386" s="374"/>
      <c r="B386" s="468" t="s">
        <v>348</v>
      </c>
      <c r="C386" s="469"/>
      <c r="D386" s="469"/>
      <c r="E386" s="469"/>
      <c r="F386" s="152"/>
      <c r="G386" s="152"/>
      <c r="H386" s="152"/>
      <c r="I386" s="152"/>
      <c r="J386" s="152"/>
      <c r="K386" s="152"/>
      <c r="L386" s="152"/>
      <c r="M386" s="372"/>
      <c r="N386" s="184"/>
    </row>
    <row r="387" spans="1:14" ht="63" customHeight="1" thickBot="1" x14ac:dyDescent="0.3">
      <c r="A387" s="374"/>
      <c r="B387" s="472"/>
      <c r="C387" s="473"/>
      <c r="D387" s="473"/>
      <c r="E387" s="474"/>
      <c r="F387" s="152"/>
      <c r="G387" s="152"/>
      <c r="H387" s="152"/>
      <c r="I387" s="152"/>
      <c r="J387" s="152"/>
      <c r="K387" s="152"/>
      <c r="L387" s="152"/>
      <c r="M387" s="372"/>
      <c r="N387" s="184"/>
    </row>
    <row r="388" spans="1:14" x14ac:dyDescent="0.25">
      <c r="A388" s="374"/>
      <c r="B388" s="153"/>
      <c r="C388" s="152"/>
      <c r="D388" s="152"/>
      <c r="E388" s="152"/>
      <c r="F388" s="152"/>
      <c r="G388" s="152"/>
      <c r="H388" s="152"/>
      <c r="I388" s="152"/>
      <c r="J388" s="152"/>
      <c r="K388" s="152"/>
      <c r="L388" s="152"/>
      <c r="M388" s="372"/>
      <c r="N388" s="184"/>
    </row>
    <row r="389" spans="1:14" ht="18.75" x14ac:dyDescent="0.25">
      <c r="A389" s="380">
        <v>5</v>
      </c>
      <c r="B389" s="151" t="s">
        <v>7</v>
      </c>
      <c r="C389" s="151"/>
      <c r="D389" s="150"/>
      <c r="E389" s="150"/>
      <c r="F389" s="150"/>
      <c r="G389" s="150"/>
      <c r="H389" s="150"/>
      <c r="I389" s="150"/>
      <c r="J389" s="150"/>
      <c r="K389" s="150"/>
      <c r="L389" s="150"/>
      <c r="M389" s="381"/>
      <c r="N389" s="184"/>
    </row>
    <row r="390" spans="1:14" ht="22.5" customHeight="1" x14ac:dyDescent="0.25">
      <c r="A390" s="382" t="s">
        <v>347</v>
      </c>
      <c r="B390" s="148" t="s">
        <v>346</v>
      </c>
      <c r="C390" s="145"/>
      <c r="D390" s="147"/>
      <c r="E390" s="147"/>
      <c r="F390" s="147"/>
      <c r="G390" s="147"/>
      <c r="H390" s="147"/>
      <c r="I390" s="147"/>
      <c r="J390" s="147"/>
      <c r="K390" s="147"/>
      <c r="L390" s="147"/>
      <c r="M390" s="383"/>
      <c r="N390" s="184"/>
    </row>
    <row r="391" spans="1:14" ht="30.75" customHeight="1" thickBot="1" x14ac:dyDescent="0.3">
      <c r="A391" s="382"/>
      <c r="B391" s="477" t="s">
        <v>345</v>
      </c>
      <c r="C391" s="478"/>
      <c r="D391" s="478"/>
      <c r="E391" s="478"/>
      <c r="F391" s="147"/>
      <c r="G391" s="147"/>
      <c r="H391" s="147"/>
      <c r="I391" s="147"/>
      <c r="J391" s="147"/>
      <c r="K391" s="147"/>
      <c r="L391" s="147"/>
      <c r="M391" s="383"/>
      <c r="N391" s="184"/>
    </row>
    <row r="392" spans="1:14" ht="98.25" customHeight="1" thickBot="1" x14ac:dyDescent="0.3">
      <c r="A392" s="382"/>
      <c r="B392" s="440" t="s">
        <v>1053</v>
      </c>
      <c r="C392" s="441"/>
      <c r="D392" s="441"/>
      <c r="E392" s="442"/>
      <c r="F392" s="147"/>
      <c r="G392" s="147"/>
      <c r="H392" s="147"/>
      <c r="I392" s="147"/>
      <c r="J392" s="147"/>
      <c r="K392" s="147"/>
      <c r="L392" s="147"/>
      <c r="M392" s="383"/>
      <c r="N392" s="184"/>
    </row>
    <row r="393" spans="1:14" ht="22.5" customHeight="1" x14ac:dyDescent="0.25">
      <c r="A393" s="382" t="s">
        <v>344</v>
      </c>
      <c r="B393" s="148" t="s">
        <v>343</v>
      </c>
      <c r="C393" s="145"/>
      <c r="D393" s="147"/>
      <c r="E393" s="147"/>
      <c r="F393" s="147"/>
      <c r="G393" s="147"/>
      <c r="H393" s="147"/>
      <c r="I393" s="147"/>
      <c r="J393" s="147"/>
      <c r="K393" s="147"/>
      <c r="L393" s="147"/>
      <c r="M393" s="383"/>
      <c r="N393" s="184"/>
    </row>
    <row r="394" spans="1:14" ht="31.5" customHeight="1" thickBot="1" x14ac:dyDescent="0.3">
      <c r="A394" s="382"/>
      <c r="B394" s="477" t="s">
        <v>342</v>
      </c>
      <c r="C394" s="478"/>
      <c r="D394" s="478"/>
      <c r="E394" s="478"/>
      <c r="F394" s="147"/>
      <c r="G394" s="147"/>
      <c r="H394" s="147"/>
      <c r="I394" s="147"/>
      <c r="J394" s="147"/>
      <c r="K394" s="147"/>
      <c r="L394" s="147"/>
      <c r="M394" s="383"/>
      <c r="N394" s="184"/>
    </row>
    <row r="395" spans="1:14" ht="58.5" customHeight="1" thickBot="1" x14ac:dyDescent="0.3">
      <c r="A395" s="382"/>
      <c r="B395" s="440" t="s">
        <v>988</v>
      </c>
      <c r="C395" s="441"/>
      <c r="D395" s="441"/>
      <c r="E395" s="442"/>
      <c r="F395" s="147"/>
      <c r="G395" s="147"/>
      <c r="H395" s="147"/>
      <c r="I395" s="147"/>
      <c r="J395" s="147"/>
      <c r="K395" s="147"/>
      <c r="L395" s="147"/>
      <c r="M395" s="383"/>
      <c r="N395" s="184"/>
    </row>
    <row r="396" spans="1:14" ht="18.75" customHeight="1" x14ac:dyDescent="0.25">
      <c r="A396" s="384"/>
      <c r="B396" s="147"/>
      <c r="C396" s="147"/>
      <c r="D396" s="147"/>
      <c r="E396" s="147"/>
      <c r="F396" s="147"/>
      <c r="G396" s="147"/>
      <c r="H396" s="147"/>
      <c r="I396" s="147"/>
      <c r="J396" s="147"/>
      <c r="K396" s="147"/>
      <c r="L396" s="147"/>
      <c r="M396" s="383"/>
      <c r="N396" s="184"/>
    </row>
    <row r="397" spans="1:14" ht="18.75" x14ac:dyDescent="0.25">
      <c r="A397" s="385"/>
      <c r="B397" s="149" t="s">
        <v>341</v>
      </c>
      <c r="C397" s="149"/>
      <c r="D397" s="149"/>
      <c r="E397" s="149"/>
      <c r="F397" s="149"/>
      <c r="G397" s="149"/>
      <c r="H397" s="149"/>
      <c r="I397" s="149"/>
      <c r="J397" s="149"/>
      <c r="K397" s="149"/>
      <c r="L397" s="149"/>
      <c r="M397" s="386"/>
      <c r="N397" s="184"/>
    </row>
    <row r="398" spans="1:14" ht="24.75" customHeight="1" x14ac:dyDescent="0.25">
      <c r="A398" s="384" t="s">
        <v>340</v>
      </c>
      <c r="B398" s="148" t="s">
        <v>339</v>
      </c>
      <c r="C398" s="148"/>
      <c r="D398" s="148"/>
      <c r="E398" s="148"/>
      <c r="F398" s="147"/>
      <c r="G398" s="147"/>
      <c r="H398" s="147"/>
      <c r="I398" s="147"/>
      <c r="J398" s="147"/>
      <c r="K398" s="147"/>
      <c r="L398" s="147"/>
      <c r="M398" s="383"/>
      <c r="N398" s="184"/>
    </row>
    <row r="399" spans="1:14" ht="33.75" customHeight="1" thickBot="1" x14ac:dyDescent="0.3">
      <c r="A399" s="384"/>
      <c r="B399" s="475" t="s">
        <v>338</v>
      </c>
      <c r="C399" s="476"/>
      <c r="D399" s="476"/>
      <c r="E399" s="476"/>
      <c r="F399" s="147"/>
      <c r="G399" s="147"/>
      <c r="H399" s="147"/>
      <c r="I399" s="147"/>
      <c r="J399" s="147"/>
      <c r="K399" s="147"/>
      <c r="L399" s="147"/>
      <c r="M399" s="383"/>
      <c r="N399" s="184"/>
    </row>
    <row r="400" spans="1:14" ht="63" customHeight="1" thickBot="1" x14ac:dyDescent="0.3">
      <c r="A400" s="384"/>
      <c r="B400" s="472"/>
      <c r="C400" s="473"/>
      <c r="D400" s="473"/>
      <c r="E400" s="474"/>
      <c r="F400" s="147"/>
      <c r="G400" s="147"/>
      <c r="H400" s="147"/>
      <c r="I400" s="147"/>
      <c r="J400" s="147"/>
      <c r="K400" s="147"/>
      <c r="L400" s="147"/>
      <c r="M400" s="383"/>
      <c r="N400" s="184"/>
    </row>
    <row r="401" spans="1:14" x14ac:dyDescent="0.25">
      <c r="A401" s="382"/>
      <c r="B401" s="146"/>
      <c r="C401" s="145"/>
      <c r="D401" s="145"/>
      <c r="E401" s="145"/>
      <c r="F401" s="144"/>
      <c r="G401" s="144"/>
      <c r="H401" s="144"/>
      <c r="I401" s="144"/>
      <c r="J401" s="144"/>
      <c r="K401" s="144"/>
      <c r="L401" s="144"/>
      <c r="M401" s="387"/>
      <c r="N401" s="184"/>
    </row>
    <row r="402" spans="1:14" ht="18.75" x14ac:dyDescent="0.25">
      <c r="A402" s="388">
        <v>6</v>
      </c>
      <c r="B402" s="143" t="s">
        <v>337</v>
      </c>
      <c r="C402" s="143"/>
      <c r="D402" s="143"/>
      <c r="E402" s="143"/>
      <c r="F402" s="143"/>
      <c r="G402" s="143"/>
      <c r="H402" s="143"/>
      <c r="I402" s="143"/>
      <c r="J402" s="143"/>
      <c r="K402" s="143"/>
      <c r="L402" s="143"/>
      <c r="M402" s="389"/>
      <c r="N402" s="184"/>
    </row>
    <row r="403" spans="1:14" ht="25.5" customHeight="1" x14ac:dyDescent="0.25">
      <c r="A403" s="341" t="s">
        <v>336</v>
      </c>
      <c r="B403" s="142" t="s">
        <v>335</v>
      </c>
      <c r="C403" s="131"/>
      <c r="D403" s="124"/>
      <c r="E403" s="124"/>
      <c r="F403" s="124"/>
      <c r="G403" s="124"/>
      <c r="H403" s="124"/>
      <c r="I403" s="124"/>
      <c r="J403" s="124"/>
      <c r="K403" s="124"/>
      <c r="L403" s="124"/>
      <c r="M403" s="339"/>
      <c r="N403" s="184"/>
    </row>
    <row r="404" spans="1:14" ht="18.75" customHeight="1" thickBot="1" x14ac:dyDescent="0.3">
      <c r="A404" s="341"/>
      <c r="B404" s="141" t="s">
        <v>334</v>
      </c>
      <c r="C404" s="140"/>
      <c r="D404" s="124"/>
      <c r="E404" s="124"/>
      <c r="F404" s="124"/>
      <c r="G404" s="124"/>
      <c r="H404" s="124"/>
      <c r="I404" s="124"/>
      <c r="J404" s="124"/>
      <c r="K404" s="124"/>
      <c r="L404" s="124"/>
      <c r="M404" s="339"/>
      <c r="N404" s="184"/>
    </row>
    <row r="405" spans="1:14" ht="51.75" customHeight="1" thickBot="1" x14ac:dyDescent="0.3">
      <c r="A405" s="340"/>
      <c r="B405" s="440" t="s">
        <v>1056</v>
      </c>
      <c r="C405" s="441"/>
      <c r="D405" s="441"/>
      <c r="E405" s="442"/>
      <c r="F405" s="124"/>
      <c r="G405" s="124"/>
      <c r="H405" s="124"/>
      <c r="I405" s="124"/>
      <c r="J405" s="124"/>
      <c r="K405" s="124"/>
      <c r="L405" s="124"/>
      <c r="M405" s="339"/>
      <c r="N405" s="184"/>
    </row>
    <row r="406" spans="1:14" ht="25.5" customHeight="1" x14ac:dyDescent="0.25">
      <c r="A406" s="341" t="s">
        <v>333</v>
      </c>
      <c r="B406" s="142" t="s">
        <v>332</v>
      </c>
      <c r="C406" s="131"/>
      <c r="D406" s="124"/>
      <c r="E406" s="124"/>
      <c r="F406" s="124"/>
      <c r="G406" s="124"/>
      <c r="H406" s="124"/>
      <c r="I406" s="124"/>
      <c r="J406" s="124"/>
      <c r="K406" s="124"/>
      <c r="L406" s="124"/>
      <c r="M406" s="339"/>
      <c r="N406" s="184"/>
    </row>
    <row r="407" spans="1:14" ht="18.75" customHeight="1" thickBot="1" x14ac:dyDescent="0.3">
      <c r="A407" s="341"/>
      <c r="B407" s="141" t="s">
        <v>331</v>
      </c>
      <c r="C407" s="140"/>
      <c r="D407" s="124"/>
      <c r="E407" s="124"/>
      <c r="F407" s="124"/>
      <c r="G407" s="124"/>
      <c r="H407" s="124"/>
      <c r="I407" s="124"/>
      <c r="J407" s="124"/>
      <c r="K407" s="124"/>
      <c r="L407" s="124"/>
      <c r="M407" s="339"/>
      <c r="N407" s="184"/>
    </row>
    <row r="408" spans="1:14" ht="33" customHeight="1" thickBot="1" x14ac:dyDescent="0.3">
      <c r="A408" s="340"/>
      <c r="B408" s="472" t="s">
        <v>1031</v>
      </c>
      <c r="C408" s="473"/>
      <c r="D408" s="473"/>
      <c r="E408" s="474"/>
      <c r="F408" s="124"/>
      <c r="G408" s="124"/>
      <c r="H408" s="124"/>
      <c r="I408" s="124"/>
      <c r="J408" s="124"/>
      <c r="K408" s="124"/>
      <c r="L408" s="124"/>
      <c r="M408" s="339"/>
      <c r="N408" s="184"/>
    </row>
    <row r="409" spans="1:14" ht="26.25" customHeight="1" x14ac:dyDescent="0.25">
      <c r="A409" s="341" t="s">
        <v>330</v>
      </c>
      <c r="B409" s="139" t="s">
        <v>329</v>
      </c>
      <c r="C409" s="131"/>
      <c r="D409" s="124"/>
      <c r="E409" s="124"/>
      <c r="F409" s="124"/>
      <c r="G409" s="124"/>
      <c r="H409" s="124"/>
      <c r="I409" s="124"/>
      <c r="J409" s="124"/>
      <c r="K409" s="124"/>
      <c r="L409" s="124"/>
      <c r="M409" s="339"/>
      <c r="N409" s="184"/>
    </row>
    <row r="410" spans="1:14" ht="21.75" customHeight="1" thickBot="1" x14ac:dyDescent="0.3">
      <c r="A410" s="340"/>
      <c r="B410" s="138" t="s">
        <v>328</v>
      </c>
      <c r="C410" s="137"/>
      <c r="D410" s="124"/>
      <c r="E410" s="124"/>
      <c r="F410" s="124"/>
      <c r="G410" s="124"/>
      <c r="H410" s="124"/>
      <c r="I410" s="124"/>
      <c r="J410" s="124"/>
      <c r="K410" s="124"/>
      <c r="L410" s="124"/>
      <c r="M410" s="339"/>
      <c r="N410" s="184"/>
    </row>
    <row r="411" spans="1:14" ht="30.75" customHeight="1" thickBot="1" x14ac:dyDescent="0.3">
      <c r="A411" s="340"/>
      <c r="B411" s="472" t="s">
        <v>1031</v>
      </c>
      <c r="C411" s="473"/>
      <c r="D411" s="473"/>
      <c r="E411" s="474"/>
      <c r="F411" s="124"/>
      <c r="G411" s="124"/>
      <c r="H411" s="124"/>
      <c r="I411" s="124"/>
      <c r="J411" s="124"/>
      <c r="K411" s="124"/>
      <c r="L411" s="124"/>
      <c r="M411" s="339"/>
      <c r="N411" s="184"/>
    </row>
    <row r="412" spans="1:14" ht="30.75" customHeight="1" x14ac:dyDescent="0.25">
      <c r="A412" s="340" t="s">
        <v>327</v>
      </c>
      <c r="B412" s="136" t="s">
        <v>326</v>
      </c>
      <c r="C412" s="124"/>
      <c r="D412" s="124"/>
      <c r="E412" s="124"/>
      <c r="F412" s="124"/>
      <c r="G412" s="124"/>
      <c r="H412" s="124"/>
      <c r="I412" s="124"/>
      <c r="J412" s="124"/>
      <c r="K412" s="124"/>
      <c r="L412" s="124"/>
      <c r="M412" s="339"/>
      <c r="N412" s="184"/>
    </row>
    <row r="413" spans="1:14" ht="24" customHeight="1" thickBot="1" x14ac:dyDescent="0.3">
      <c r="A413" s="340"/>
      <c r="B413" s="135" t="s">
        <v>325</v>
      </c>
      <c r="C413" s="134"/>
      <c r="D413" s="134"/>
      <c r="E413" s="134"/>
      <c r="F413" s="133"/>
      <c r="G413" s="133"/>
      <c r="H413" s="133"/>
      <c r="I413" s="133"/>
      <c r="J413" s="133"/>
      <c r="K413" s="124"/>
      <c r="L413" s="124"/>
      <c r="M413" s="339"/>
      <c r="N413" s="184"/>
    </row>
    <row r="414" spans="1:14" ht="71.25" customHeight="1" thickBot="1" x14ac:dyDescent="0.3">
      <c r="A414" s="340"/>
      <c r="B414" s="440" t="s">
        <v>1054</v>
      </c>
      <c r="C414" s="441"/>
      <c r="D414" s="441"/>
      <c r="E414" s="442"/>
      <c r="F414" s="133"/>
      <c r="G414" s="133"/>
      <c r="H414" s="133"/>
      <c r="I414" s="133"/>
      <c r="J414" s="133"/>
      <c r="K414" s="124"/>
      <c r="L414" s="124"/>
      <c r="M414" s="339"/>
      <c r="N414" s="184"/>
    </row>
    <row r="415" spans="1:14" ht="24" customHeight="1" x14ac:dyDescent="0.25">
      <c r="A415" s="341" t="s">
        <v>324</v>
      </c>
      <c r="B415" s="132" t="s">
        <v>323</v>
      </c>
      <c r="C415" s="131"/>
      <c r="D415" s="124"/>
      <c r="E415" s="124"/>
      <c r="F415" s="124"/>
      <c r="G415" s="124"/>
      <c r="H415" s="124"/>
      <c r="I415" s="124"/>
      <c r="J415" s="124"/>
      <c r="K415" s="124"/>
      <c r="L415" s="124"/>
      <c r="M415" s="339"/>
      <c r="N415" s="184"/>
    </row>
    <row r="416" spans="1:14" ht="39.75" customHeight="1" thickBot="1" x14ac:dyDescent="0.3">
      <c r="A416" s="341"/>
      <c r="B416" s="470" t="s">
        <v>322</v>
      </c>
      <c r="C416" s="471"/>
      <c r="D416" s="471"/>
      <c r="E416" s="471"/>
      <c r="F416" s="124"/>
      <c r="G416" s="124"/>
      <c r="H416" s="124"/>
      <c r="I416" s="124"/>
      <c r="J416" s="124"/>
      <c r="K416" s="124"/>
      <c r="L416" s="124"/>
      <c r="M416" s="339"/>
      <c r="N416" s="184"/>
    </row>
    <row r="417" spans="1:14" x14ac:dyDescent="0.25">
      <c r="A417" s="340"/>
      <c r="B417" s="130" t="s">
        <v>321</v>
      </c>
      <c r="C417" s="129" t="s">
        <v>989</v>
      </c>
      <c r="D417" s="124"/>
      <c r="E417" s="124"/>
      <c r="F417" s="124"/>
      <c r="G417" s="124"/>
      <c r="H417" s="124"/>
      <c r="I417" s="124"/>
      <c r="J417" s="124"/>
      <c r="K417" s="124"/>
      <c r="L417" s="124"/>
      <c r="M417" s="339"/>
      <c r="N417" s="184"/>
    </row>
    <row r="418" spans="1:14" x14ac:dyDescent="0.25">
      <c r="A418" s="340"/>
      <c r="B418" s="128" t="s">
        <v>320</v>
      </c>
      <c r="C418" s="127" t="s">
        <v>990</v>
      </c>
      <c r="D418" s="124"/>
      <c r="E418" s="124"/>
      <c r="F418" s="124"/>
      <c r="G418" s="124"/>
      <c r="H418" s="124"/>
      <c r="I418" s="124"/>
      <c r="J418" s="124"/>
      <c r="K418" s="124"/>
      <c r="L418" s="124"/>
      <c r="M418" s="339"/>
      <c r="N418" s="184"/>
    </row>
    <row r="419" spans="1:14" ht="15.75" thickBot="1" x14ac:dyDescent="0.3">
      <c r="A419" s="341"/>
      <c r="B419" s="125" t="s">
        <v>319</v>
      </c>
      <c r="C419" s="439">
        <v>42334</v>
      </c>
      <c r="D419" s="124"/>
      <c r="E419" s="124"/>
      <c r="F419" s="124"/>
      <c r="G419" s="124"/>
      <c r="H419" s="124"/>
      <c r="I419" s="124"/>
      <c r="J419" s="124"/>
      <c r="K419" s="124"/>
      <c r="L419" s="124"/>
      <c r="M419" s="339"/>
      <c r="N419" s="184"/>
    </row>
    <row r="420" spans="1:14" ht="67.5" customHeight="1" thickBot="1" x14ac:dyDescent="0.3">
      <c r="A420" s="390"/>
      <c r="B420" s="391"/>
      <c r="C420" s="391"/>
      <c r="D420" s="391"/>
      <c r="E420" s="391"/>
      <c r="F420" s="391"/>
      <c r="G420" s="391"/>
      <c r="H420" s="391"/>
      <c r="I420" s="391"/>
      <c r="J420" s="391"/>
      <c r="K420" s="391"/>
      <c r="L420" s="391"/>
      <c r="M420" s="392"/>
      <c r="N420" s="184"/>
    </row>
    <row r="421" spans="1:14" x14ac:dyDescent="0.25">
      <c r="A421" s="158"/>
      <c r="B421" s="158"/>
      <c r="C421" s="158"/>
      <c r="D421" s="158"/>
      <c r="E421" s="158"/>
      <c r="F421" s="158"/>
      <c r="G421" s="158"/>
      <c r="H421" s="158"/>
      <c r="I421" s="158"/>
      <c r="J421" s="158"/>
      <c r="K421" s="158"/>
      <c r="L421" s="158"/>
      <c r="M421" s="158"/>
    </row>
  </sheetData>
  <sheetProtection password="FE59" sheet="1" objects="1" scenarios="1"/>
  <dataConsolidate/>
  <mergeCells count="137">
    <mergeCell ref="I202:M202"/>
    <mergeCell ref="B250:E250"/>
    <mergeCell ref="D226:K226"/>
    <mergeCell ref="K212:M212"/>
    <mergeCell ref="K213:M213"/>
    <mergeCell ref="K214:M214"/>
    <mergeCell ref="K215:M215"/>
    <mergeCell ref="K216:M216"/>
    <mergeCell ref="K217:M217"/>
    <mergeCell ref="K218:M218"/>
    <mergeCell ref="K219:M219"/>
    <mergeCell ref="K220:M220"/>
    <mergeCell ref="K221:M221"/>
    <mergeCell ref="B224:E224"/>
    <mergeCell ref="D234:K234"/>
    <mergeCell ref="D228:K228"/>
    <mergeCell ref="D229:K229"/>
    <mergeCell ref="D230:K230"/>
    <mergeCell ref="D231:K231"/>
    <mergeCell ref="D232:K232"/>
    <mergeCell ref="D233:K233"/>
    <mergeCell ref="B236:E236"/>
    <mergeCell ref="B237:E237"/>
    <mergeCell ref="E70:J70"/>
    <mergeCell ref="E71:J71"/>
    <mergeCell ref="D227:K227"/>
    <mergeCell ref="B95:E95"/>
    <mergeCell ref="B116:E116"/>
    <mergeCell ref="B115:E115"/>
    <mergeCell ref="B88:E88"/>
    <mergeCell ref="I122:M123"/>
    <mergeCell ref="I125:M129"/>
    <mergeCell ref="B83:E83"/>
    <mergeCell ref="B93:E93"/>
    <mergeCell ref="B76:E76"/>
    <mergeCell ref="B77:E77"/>
    <mergeCell ref="B78:E78"/>
    <mergeCell ref="B75:E75"/>
    <mergeCell ref="B87:E87"/>
    <mergeCell ref="I117:M117"/>
    <mergeCell ref="I124:M124"/>
    <mergeCell ref="I118:M118"/>
    <mergeCell ref="B225:E225"/>
    <mergeCell ref="B74:E74"/>
    <mergeCell ref="I119:M119"/>
    <mergeCell ref="I120:M120"/>
    <mergeCell ref="I121:M121"/>
    <mergeCell ref="D41:E41"/>
    <mergeCell ref="D42:E42"/>
    <mergeCell ref="B54:E54"/>
    <mergeCell ref="A1:I1"/>
    <mergeCell ref="B35:E35"/>
    <mergeCell ref="B22:E22"/>
    <mergeCell ref="B25:E25"/>
    <mergeCell ref="B30:E30"/>
    <mergeCell ref="B12:E12"/>
    <mergeCell ref="B28:E28"/>
    <mergeCell ref="B29:E29"/>
    <mergeCell ref="B33:E33"/>
    <mergeCell ref="B34:E34"/>
    <mergeCell ref="D36:E36"/>
    <mergeCell ref="D37:E37"/>
    <mergeCell ref="D38:E38"/>
    <mergeCell ref="D39:E39"/>
    <mergeCell ref="D40:E40"/>
    <mergeCell ref="B45:E45"/>
    <mergeCell ref="C49:E49"/>
    <mergeCell ref="C48:E48"/>
    <mergeCell ref="C47:E47"/>
    <mergeCell ref="C51:E51"/>
    <mergeCell ref="C52:E52"/>
    <mergeCell ref="D263:J263"/>
    <mergeCell ref="D274:J274"/>
    <mergeCell ref="D264:J270"/>
    <mergeCell ref="D290:L290"/>
    <mergeCell ref="D289:L289"/>
    <mergeCell ref="D271:J271"/>
    <mergeCell ref="D272:J272"/>
    <mergeCell ref="D273:J273"/>
    <mergeCell ref="B377:E377"/>
    <mergeCell ref="B376:E376"/>
    <mergeCell ref="B374:E374"/>
    <mergeCell ref="B373:E373"/>
    <mergeCell ref="B312:E312"/>
    <mergeCell ref="B311:E311"/>
    <mergeCell ref="B295:E295"/>
    <mergeCell ref="B294:E294"/>
    <mergeCell ref="B277:E277"/>
    <mergeCell ref="B309:E309"/>
    <mergeCell ref="B262:E262"/>
    <mergeCell ref="B300:E300"/>
    <mergeCell ref="B416:E416"/>
    <mergeCell ref="B408:E408"/>
    <mergeCell ref="B385:E385"/>
    <mergeCell ref="B386:E386"/>
    <mergeCell ref="B387:E387"/>
    <mergeCell ref="B405:E405"/>
    <mergeCell ref="B411:E411"/>
    <mergeCell ref="B399:E399"/>
    <mergeCell ref="B400:E400"/>
    <mergeCell ref="B391:E391"/>
    <mergeCell ref="B392:E392"/>
    <mergeCell ref="B394:E394"/>
    <mergeCell ref="B395:E395"/>
    <mergeCell ref="B414:E414"/>
    <mergeCell ref="B287:E287"/>
    <mergeCell ref="B288:E288"/>
    <mergeCell ref="B293:E293"/>
    <mergeCell ref="B308:E308"/>
    <mergeCell ref="B381:E381"/>
    <mergeCell ref="B304:E304"/>
    <mergeCell ref="B310:E310"/>
    <mergeCell ref="B276:E276"/>
    <mergeCell ref="B382:E382"/>
    <mergeCell ref="B380:E380"/>
    <mergeCell ref="B302:E302"/>
    <mergeCell ref="B303:E303"/>
    <mergeCell ref="B301:E301"/>
    <mergeCell ref="C50:E50"/>
    <mergeCell ref="C53:E53"/>
    <mergeCell ref="B94:E94"/>
    <mergeCell ref="B57:E57"/>
    <mergeCell ref="B56:E56"/>
    <mergeCell ref="B55:E55"/>
    <mergeCell ref="B79:E79"/>
    <mergeCell ref="E59:J59"/>
    <mergeCell ref="E60:J60"/>
    <mergeCell ref="E61:J61"/>
    <mergeCell ref="E62:J62"/>
    <mergeCell ref="E63:J63"/>
    <mergeCell ref="E64:J64"/>
    <mergeCell ref="E65:J65"/>
    <mergeCell ref="E66:J66"/>
    <mergeCell ref="E67:J67"/>
    <mergeCell ref="E68:J68"/>
    <mergeCell ref="E69:J69"/>
    <mergeCell ref="B251:E251"/>
  </mergeCells>
  <dataValidations count="30">
    <dataValidation type="list" allowBlank="1" showInputMessage="1" showErrorMessage="1" sqref="E357:E360">
      <formula1>ObjectiveB3</formula1>
    </dataValidation>
    <dataValidation type="list" allowBlank="1" showInputMessage="1" showErrorMessage="1" sqref="E319:E333">
      <formula1>ObjectiveN2</formula1>
    </dataValidation>
    <dataValidation type="list" allowBlank="1" showInputMessage="1" showErrorMessage="1" sqref="E348:E356">
      <formula1>ObjectiveB2</formula1>
    </dataValidation>
    <dataValidation type="list" allowBlank="1" showInputMessage="1" showErrorMessage="1" sqref="B26">
      <formula1>yeartype2</formula1>
    </dataValidation>
    <dataValidation type="list" allowBlank="1" showInputMessage="1" showErrorMessage="1" sqref="E366:E369">
      <formula1>ObjectiveS3</formula1>
    </dataValidation>
    <dataValidation type="list" allowBlank="1" showInputMessage="1" showErrorMessage="1" sqref="E361">
      <formula1>ObjectiveS1</formula1>
    </dataValidation>
    <dataValidation type="list" allowBlank="1" showInputMessage="1" showErrorMessage="1" sqref="E339:E347">
      <formula1>ObjectiveB1</formula1>
    </dataValidation>
    <dataValidation type="list" allowBlank="1" showInputMessage="1" showErrorMessage="1" sqref="E334:E338">
      <formula1>ObjectiveN3</formula1>
    </dataValidation>
    <dataValidation type="list" allowBlank="1" showInputMessage="1" showErrorMessage="1" sqref="E314:E318">
      <formula1>ObjectiveN1</formula1>
    </dataValidation>
    <dataValidation type="list" allowBlank="1" showInputMessage="1" showErrorMessage="1" sqref="D253:D258 D279:D284">
      <formula1>direction</formula1>
    </dataValidation>
    <dataValidation type="decimal" allowBlank="1" showInputMessage="1" showErrorMessage="1" sqref="C203:C205 D119:D202">
      <formula1>0</formula1>
      <formula2>100000000000</formula2>
    </dataValidation>
    <dataValidation type="list" allowBlank="1" showInputMessage="1" showErrorMessage="1" sqref="D97:D112">
      <formula1>yeartype</formula1>
    </dataValidation>
    <dataValidation type="list" allowBlank="1" showInputMessage="1" showErrorMessage="1" sqref="K239:K248">
      <formula1>Estimated</formula1>
    </dataValidation>
    <dataValidation type="date" allowBlank="1" showInputMessage="1" showErrorMessage="1" sqref="C419">
      <formula1>1</formula1>
      <formula2>73051</formula2>
    </dataValidation>
    <dataValidation type="list" allowBlank="1" showInputMessage="1" showErrorMessage="1" sqref="F213:F221">
      <formula1>targetboundary</formula1>
    </dataValidation>
    <dataValidation type="list" allowBlank="1" showInputMessage="1" showErrorMessage="1" sqref="C213:C221">
      <formula1>targettype</formula1>
    </dataValidation>
    <dataValidation type="list" allowBlank="1" showInputMessage="1" showErrorMessage="1" sqref="E213:E221">
      <formula1>unitCO2C</formula1>
    </dataValidation>
    <dataValidation type="decimal" allowBlank="1" showInputMessage="1" showErrorMessage="1" sqref="I239:J248 E239:G248 D218:D221">
      <formula1>0.1</formula1>
      <formula2>100000000</formula2>
    </dataValidation>
    <dataValidation type="decimal" allowBlank="1" showInputMessage="1" showErrorMessage="1" sqref="H213:H221">
      <formula1>0</formula1>
      <formula2>10000000000000</formula2>
    </dataValidation>
    <dataValidation type="list" allowBlank="1" showInputMessage="1" showErrorMessage="1" sqref="I213:I221">
      <formula1>unitCO2D</formula1>
    </dataValidation>
    <dataValidation type="decimal" allowBlank="1" showInputMessage="1" showErrorMessage="1" sqref="E204:E205">
      <formula1>0.000000001</formula1>
      <formula2>1000000000</formula2>
    </dataValidation>
    <dataValidation type="list" allowBlank="1" showInputMessage="1" showErrorMessage="1" sqref="F204:F205">
      <formula1>unitCO2E</formula1>
    </dataValidation>
    <dataValidation type="whole" allowBlank="1" showInputMessage="1" showErrorMessage="1" sqref="H97:H112">
      <formula1>0</formula1>
      <formula2>100000000000</formula2>
    </dataValidation>
    <dataValidation type="list" allowBlank="1" showInputMessage="1" showErrorMessage="1" sqref="C97 D239:D248 J213:J221 G213:G221">
      <formula1>year</formula1>
    </dataValidation>
    <dataValidation type="whole" allowBlank="1" showInputMessage="1" showErrorMessage="1" sqref="B89 B375 B378 B401 B372 B370 B388 B249 B30">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C118:C202">
      <formula1>Scope</formula1>
    </dataValidation>
    <dataValidation type="decimal" allowBlank="1" showInputMessage="1" showErrorMessage="1" sqref="H118:H201">
      <formula1>0.001</formula1>
      <formula2>1000000000</formula2>
    </dataValidation>
    <dataValidation type="list" allowBlank="1" showInputMessage="1" showErrorMessage="1" sqref="B14:B19">
      <formula1>metric</formula1>
    </dataValidation>
  </dataValidations>
  <hyperlinks>
    <hyperlink ref="B81" r:id="rId1" display="The C-CAT tool can be accessed at http://www.resourceefficientscotland.com/resource/resource-efficient-scotland-climate-change-assessment-tool-ccat "/>
  </hyperlinks>
  <pageMargins left="0.7" right="0.7" top="0.75" bottom="0.75" header="0.3" footer="0.3"/>
  <pageSetup paperSize="9" scale="48" fitToHeight="0"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H239:H248</xm:sqref>
        </x14:dataValidation>
        <x14:dataValidation type="list" allowBlank="1" showInputMessage="1" showErrorMessage="1">
          <x14:formula1>
            <xm:f>ListsReq!$AC$3:$AC$69</xm:f>
          </x14:formula1>
          <xm:sqref>B118:B201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55" workbookViewId="0">
      <selection activeCell="AD12" sqref="AD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957</v>
      </c>
      <c r="C2" s="24" t="s">
        <v>0</v>
      </c>
      <c r="D2" s="24"/>
      <c r="E2" s="24"/>
      <c r="F2" s="24"/>
      <c r="G2" s="24"/>
      <c r="H2" s="24"/>
      <c r="I2" s="24"/>
      <c r="J2" s="24"/>
      <c r="K2" s="24"/>
      <c r="L2" s="24"/>
      <c r="M2" s="24"/>
      <c r="N2" s="24"/>
      <c r="O2" s="24"/>
      <c r="P2" s="24"/>
      <c r="Q2" s="24"/>
      <c r="R2" s="24"/>
      <c r="S2" s="24" t="s">
        <v>956</v>
      </c>
      <c r="T2" s="24"/>
      <c r="U2" s="24" t="s">
        <v>955</v>
      </c>
      <c r="V2" s="24" t="s">
        <v>954</v>
      </c>
      <c r="W2" s="24" t="s">
        <v>953</v>
      </c>
      <c r="X2" s="24"/>
      <c r="Y2" s="24" t="s">
        <v>952</v>
      </c>
      <c r="Z2" s="24"/>
      <c r="AA2" s="24" t="s">
        <v>951</v>
      </c>
      <c r="AB2" s="24"/>
      <c r="AC2" s="285" t="s">
        <v>950</v>
      </c>
      <c r="AD2" s="285" t="s">
        <v>9</v>
      </c>
      <c r="AE2" s="285" t="s">
        <v>474</v>
      </c>
      <c r="AF2" s="285" t="s">
        <v>9</v>
      </c>
      <c r="AG2" s="24" t="s">
        <v>949</v>
      </c>
      <c r="AH2" s="24" t="s">
        <v>948</v>
      </c>
      <c r="AI2" s="24" t="s">
        <v>947</v>
      </c>
      <c r="AJ2" s="24" t="s">
        <v>946</v>
      </c>
      <c r="AK2" s="24"/>
      <c r="AL2" s="24" t="s">
        <v>945</v>
      </c>
      <c r="AM2" s="24"/>
      <c r="AN2" s="24" t="s">
        <v>944</v>
      </c>
      <c r="AO2" s="24" t="s">
        <v>920</v>
      </c>
      <c r="AP2" s="24" t="s">
        <v>943</v>
      </c>
      <c r="AQ2" s="24" t="s">
        <v>476</v>
      </c>
      <c r="AR2" s="24" t="s">
        <v>942</v>
      </c>
      <c r="AS2" s="24" t="s">
        <v>941</v>
      </c>
      <c r="AT2" s="24" t="s">
        <v>940</v>
      </c>
      <c r="AU2" s="24" t="s">
        <v>939</v>
      </c>
      <c r="AV2" s="24" t="s">
        <v>938</v>
      </c>
      <c r="AW2" s="24" t="s">
        <v>937</v>
      </c>
      <c r="AX2" s="24" t="s">
        <v>936</v>
      </c>
      <c r="AY2" s="24" t="s">
        <v>935</v>
      </c>
      <c r="AZ2" s="24" t="s">
        <v>934</v>
      </c>
      <c r="BA2" s="24" t="s">
        <v>933</v>
      </c>
      <c r="BB2" s="24" t="s">
        <v>932</v>
      </c>
      <c r="BC2" s="24" t="s">
        <v>931</v>
      </c>
      <c r="BD2" s="24" t="s">
        <v>930</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929</v>
      </c>
      <c r="U3" t="s">
        <v>1</v>
      </c>
      <c r="V3" t="s">
        <v>928</v>
      </c>
      <c r="W3" t="s">
        <v>927</v>
      </c>
      <c r="Y3" t="s">
        <v>926</v>
      </c>
      <c r="AA3" t="s">
        <v>925</v>
      </c>
      <c r="AC3" s="276" t="s">
        <v>924</v>
      </c>
      <c r="AD3" s="276" t="s">
        <v>629</v>
      </c>
      <c r="AE3" s="277">
        <v>0.49425999999999998</v>
      </c>
      <c r="AF3" s="277" t="s">
        <v>576</v>
      </c>
      <c r="AG3" t="s">
        <v>923</v>
      </c>
      <c r="AH3" t="s">
        <v>629</v>
      </c>
      <c r="AI3" t="s">
        <v>647</v>
      </c>
      <c r="AJ3" t="s">
        <v>922</v>
      </c>
      <c r="AL3" t="s">
        <v>921</v>
      </c>
      <c r="AN3" t="s">
        <v>919</v>
      </c>
      <c r="AO3" t="s">
        <v>920</v>
      </c>
      <c r="AP3" t="s">
        <v>919</v>
      </c>
      <c r="AQ3" t="s">
        <v>500</v>
      </c>
      <c r="AR3" t="s">
        <v>918</v>
      </c>
      <c r="AS3" t="s">
        <v>917</v>
      </c>
      <c r="AT3" t="s">
        <v>916</v>
      </c>
      <c r="AU3" t="s">
        <v>915</v>
      </c>
      <c r="AV3" t="s">
        <v>914</v>
      </c>
      <c r="AW3" t="s">
        <v>913</v>
      </c>
      <c r="AX3" t="s">
        <v>912</v>
      </c>
      <c r="AY3" t="s">
        <v>911</v>
      </c>
      <c r="AZ3" t="s">
        <v>910</v>
      </c>
      <c r="BA3" t="s">
        <v>909</v>
      </c>
      <c r="BB3" t="s">
        <v>908</v>
      </c>
      <c r="BC3" t="s">
        <v>907</v>
      </c>
      <c r="BD3" t="s">
        <v>906</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905</v>
      </c>
      <c r="U4" t="s">
        <v>710</v>
      </c>
      <c r="V4" t="s">
        <v>904</v>
      </c>
      <c r="W4" t="s">
        <v>903</v>
      </c>
      <c r="Y4" t="s">
        <v>902</v>
      </c>
      <c r="AA4" t="s">
        <v>901</v>
      </c>
      <c r="AC4" s="276" t="s">
        <v>900</v>
      </c>
      <c r="AD4" s="276" t="s">
        <v>629</v>
      </c>
      <c r="AE4" s="277">
        <v>4.3220000000000001E-2</v>
      </c>
      <c r="AF4" s="277" t="s">
        <v>576</v>
      </c>
      <c r="AG4" t="s">
        <v>428</v>
      </c>
      <c r="AH4" t="s">
        <v>899</v>
      </c>
      <c r="AI4" t="s">
        <v>898</v>
      </c>
      <c r="AJ4" t="s">
        <v>897</v>
      </c>
      <c r="AL4" t="s">
        <v>896</v>
      </c>
      <c r="AN4" t="s">
        <v>895</v>
      </c>
      <c r="AO4" t="s">
        <v>894</v>
      </c>
      <c r="AP4" t="s">
        <v>13</v>
      </c>
      <c r="AQ4" t="s">
        <v>499</v>
      </c>
      <c r="AR4" t="s">
        <v>893</v>
      </c>
      <c r="AS4" t="s">
        <v>892</v>
      </c>
      <c r="AT4" t="s">
        <v>891</v>
      </c>
      <c r="AU4" t="s">
        <v>890</v>
      </c>
      <c r="AV4" t="s">
        <v>889</v>
      </c>
      <c r="AW4" t="s">
        <v>888</v>
      </c>
      <c r="AX4" t="s">
        <v>887</v>
      </c>
      <c r="AY4" t="s">
        <v>886</v>
      </c>
      <c r="AZ4" t="s">
        <v>885</v>
      </c>
      <c r="BA4" t="s">
        <v>884</v>
      </c>
      <c r="BB4" t="s">
        <v>883</v>
      </c>
      <c r="BC4" t="s">
        <v>821</v>
      </c>
      <c r="BD4" t="s">
        <v>882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881</v>
      </c>
      <c r="U5" t="s">
        <v>880</v>
      </c>
      <c r="V5" t="s">
        <v>879</v>
      </c>
      <c r="W5" t="s">
        <v>878</v>
      </c>
      <c r="Y5" t="s">
        <v>877</v>
      </c>
      <c r="AA5" t="s">
        <v>876</v>
      </c>
      <c r="AC5" s="276" t="s">
        <v>875</v>
      </c>
      <c r="AD5" s="276" t="s">
        <v>629</v>
      </c>
      <c r="AE5" s="276">
        <v>0.18497</v>
      </c>
      <c r="AF5" s="276" t="s">
        <v>576</v>
      </c>
      <c r="AG5" t="s">
        <v>874</v>
      </c>
      <c r="AH5" t="s">
        <v>873</v>
      </c>
      <c r="AI5" t="s">
        <v>872</v>
      </c>
      <c r="AJ5" t="s">
        <v>871</v>
      </c>
      <c r="AL5" t="s">
        <v>870</v>
      </c>
      <c r="AN5" t="s">
        <v>869</v>
      </c>
      <c r="AP5" t="s">
        <v>868</v>
      </c>
      <c r="AQ5" t="s">
        <v>498</v>
      </c>
      <c r="AS5" t="s">
        <v>867</v>
      </c>
      <c r="AT5" t="s">
        <v>866</v>
      </c>
      <c r="AU5" t="s">
        <v>865</v>
      </c>
      <c r="AV5" t="s">
        <v>864</v>
      </c>
      <c r="AW5" t="s">
        <v>863</v>
      </c>
      <c r="AX5" t="s">
        <v>862</v>
      </c>
      <c r="AY5" t="s">
        <v>861</v>
      </c>
      <c r="AZ5" t="s">
        <v>860</v>
      </c>
      <c r="BA5" t="s">
        <v>859</v>
      </c>
      <c r="BB5" t="s">
        <v>858</v>
      </c>
      <c r="BC5" t="s">
        <v>806</v>
      </c>
      <c r="BD5" t="s">
        <v>857</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771</v>
      </c>
      <c r="V6" t="s">
        <v>856</v>
      </c>
      <c r="Y6" t="s">
        <v>723</v>
      </c>
      <c r="AA6" t="s">
        <v>855</v>
      </c>
      <c r="AC6" s="276" t="s">
        <v>854</v>
      </c>
      <c r="AD6" s="276" t="s">
        <v>629</v>
      </c>
      <c r="AE6" s="276">
        <v>0.27211999999999997</v>
      </c>
      <c r="AF6" s="276" t="s">
        <v>576</v>
      </c>
      <c r="AG6" t="s">
        <v>853</v>
      </c>
      <c r="AH6" t="s">
        <v>852</v>
      </c>
      <c r="AI6" t="s">
        <v>605</v>
      </c>
      <c r="AJ6" t="s">
        <v>851</v>
      </c>
      <c r="AL6" t="s">
        <v>850</v>
      </c>
      <c r="AN6" t="s">
        <v>849</v>
      </c>
      <c r="AS6" t="s">
        <v>848</v>
      </c>
      <c r="AT6" t="s">
        <v>847</v>
      </c>
      <c r="AU6" t="s">
        <v>846</v>
      </c>
      <c r="AV6" t="s">
        <v>845</v>
      </c>
      <c r="AW6" t="s">
        <v>844</v>
      </c>
      <c r="AX6" t="s">
        <v>843</v>
      </c>
      <c r="AY6" t="s">
        <v>842</v>
      </c>
      <c r="AZ6" t="s">
        <v>841</v>
      </c>
      <c r="BA6" t="s">
        <v>840</v>
      </c>
      <c r="BB6" t="s">
        <v>839</v>
      </c>
      <c r="BC6" t="s">
        <v>740</v>
      </c>
      <c r="BD6" t="s">
        <v>838</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837</v>
      </c>
      <c r="Y7" t="s">
        <v>2</v>
      </c>
      <c r="AC7" s="276" t="s">
        <v>836</v>
      </c>
      <c r="AD7" s="276" t="s">
        <v>629</v>
      </c>
      <c r="AE7" s="284">
        <v>0.26950000000000002</v>
      </c>
      <c r="AF7" s="276" t="s">
        <v>576</v>
      </c>
      <c r="AG7" t="s">
        <v>835</v>
      </c>
      <c r="AH7" t="s">
        <v>603</v>
      </c>
      <c r="AI7" t="s">
        <v>834</v>
      </c>
      <c r="AJ7" t="s">
        <v>833</v>
      </c>
      <c r="AL7" t="s">
        <v>832</v>
      </c>
      <c r="AS7" t="s">
        <v>831</v>
      </c>
      <c r="AT7" t="s">
        <v>830</v>
      </c>
      <c r="AU7" t="s">
        <v>829</v>
      </c>
      <c r="AV7" t="s">
        <v>828</v>
      </c>
      <c r="AW7" t="s">
        <v>827</v>
      </c>
      <c r="AX7" t="s">
        <v>826</v>
      </c>
      <c r="AY7" t="s">
        <v>825</v>
      </c>
      <c r="AZ7" t="s">
        <v>824</v>
      </c>
      <c r="BA7" t="s">
        <v>823</v>
      </c>
      <c r="BB7" t="s">
        <v>822</v>
      </c>
      <c r="BC7" t="s">
        <v>821</v>
      </c>
      <c r="BD7" t="s">
        <v>820</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819</v>
      </c>
      <c r="Y8" t="s">
        <v>3</v>
      </c>
      <c r="AC8" s="280" t="s">
        <v>818</v>
      </c>
      <c r="AD8" s="280" t="s">
        <v>678</v>
      </c>
      <c r="AE8" s="329">
        <v>2.5379710000000002</v>
      </c>
      <c r="AF8" s="276" t="s">
        <v>677</v>
      </c>
      <c r="AG8" t="s">
        <v>712</v>
      </c>
      <c r="AH8" t="s">
        <v>678</v>
      </c>
      <c r="AI8" t="s">
        <v>585</v>
      </c>
      <c r="AJ8" t="s">
        <v>817</v>
      </c>
      <c r="AS8" t="s">
        <v>816</v>
      </c>
      <c r="AT8" t="s">
        <v>815</v>
      </c>
      <c r="AU8" t="s">
        <v>814</v>
      </c>
      <c r="AV8" t="s">
        <v>813</v>
      </c>
      <c r="AW8" t="s">
        <v>812</v>
      </c>
      <c r="AX8" t="s">
        <v>811</v>
      </c>
      <c r="AY8" t="s">
        <v>810</v>
      </c>
      <c r="AZ8" t="s">
        <v>809</v>
      </c>
      <c r="BA8" t="s">
        <v>808</v>
      </c>
      <c r="BB8" t="s">
        <v>807</v>
      </c>
      <c r="BC8" t="s">
        <v>806</v>
      </c>
      <c r="BD8" t="s">
        <v>805</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804</v>
      </c>
      <c r="Y9" t="s">
        <v>426</v>
      </c>
      <c r="AC9" s="217" t="s">
        <v>803</v>
      </c>
      <c r="AD9" s="217" t="s">
        <v>629</v>
      </c>
      <c r="AE9" s="237">
        <v>0.24667</v>
      </c>
      <c r="AF9" s="276" t="s">
        <v>576</v>
      </c>
      <c r="AG9" t="s">
        <v>4</v>
      </c>
      <c r="AH9" t="s">
        <v>802</v>
      </c>
      <c r="AI9" t="s">
        <v>801</v>
      </c>
      <c r="AJ9" t="s">
        <v>800</v>
      </c>
      <c r="AS9" t="s">
        <v>799</v>
      </c>
      <c r="AT9" t="s">
        <v>798</v>
      </c>
      <c r="AU9" t="s">
        <v>797</v>
      </c>
      <c r="AV9" t="s">
        <v>796</v>
      </c>
      <c r="AW9" t="s">
        <v>795</v>
      </c>
      <c r="AX9" t="s">
        <v>794</v>
      </c>
      <c r="AY9" t="s">
        <v>793</v>
      </c>
      <c r="AZ9" t="s">
        <v>792</v>
      </c>
      <c r="BA9" t="s">
        <v>791</v>
      </c>
      <c r="BB9" t="s">
        <v>790</v>
      </c>
      <c r="BC9" t="s">
        <v>740</v>
      </c>
      <c r="BD9" t="s">
        <v>789</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788</v>
      </c>
      <c r="Y10" t="s">
        <v>787</v>
      </c>
      <c r="AC10" s="276" t="s">
        <v>786</v>
      </c>
      <c r="AD10" s="276" t="s">
        <v>629</v>
      </c>
      <c r="AE10" s="283">
        <v>0.315905361</v>
      </c>
      <c r="AF10" s="276" t="s">
        <v>576</v>
      </c>
      <c r="AG10" t="s">
        <v>737</v>
      </c>
      <c r="AH10" t="s">
        <v>586</v>
      </c>
      <c r="AI10" t="s">
        <v>785</v>
      </c>
      <c r="AJ10" t="s">
        <v>784</v>
      </c>
      <c r="AS10" t="s">
        <v>783</v>
      </c>
      <c r="AT10" t="s">
        <v>782</v>
      </c>
      <c r="AU10" t="s">
        <v>781</v>
      </c>
      <c r="AV10" t="s">
        <v>780</v>
      </c>
      <c r="AW10" t="s">
        <v>779</v>
      </c>
      <c r="AX10" t="s">
        <v>778</v>
      </c>
      <c r="AZ10" t="s">
        <v>777</v>
      </c>
      <c r="BA10" t="s">
        <v>776</v>
      </c>
      <c r="BB10" t="s">
        <v>775</v>
      </c>
      <c r="BC10" t="s">
        <v>774</v>
      </c>
      <c r="BD10" t="s">
        <v>773</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772</v>
      </c>
      <c r="Y11" t="s">
        <v>771</v>
      </c>
      <c r="AC11" s="276" t="s">
        <v>770</v>
      </c>
      <c r="AD11" s="276" t="s">
        <v>753</v>
      </c>
      <c r="AE11" s="276">
        <v>0.34410000000000002</v>
      </c>
      <c r="AF11" s="276" t="s">
        <v>752</v>
      </c>
      <c r="AG11" t="s">
        <v>724</v>
      </c>
      <c r="AH11" t="s">
        <v>769</v>
      </c>
      <c r="AI11" t="s">
        <v>768</v>
      </c>
      <c r="AJ11" t="s">
        <v>767</v>
      </c>
      <c r="AS11" t="s">
        <v>766</v>
      </c>
      <c r="AT11" t="s">
        <v>765</v>
      </c>
      <c r="AU11" t="s">
        <v>764</v>
      </c>
      <c r="AV11" t="s">
        <v>763</v>
      </c>
      <c r="AW11" t="s">
        <v>762</v>
      </c>
      <c r="AX11" t="s">
        <v>761</v>
      </c>
      <c r="AZ11" t="s">
        <v>760</v>
      </c>
      <c r="BA11" t="s">
        <v>759</v>
      </c>
      <c r="BB11" t="s">
        <v>758</v>
      </c>
      <c r="BC11" t="s">
        <v>757</v>
      </c>
      <c r="BD11" t="s">
        <v>756</v>
      </c>
    </row>
    <row r="12" spans="1:56" x14ac:dyDescent="0.25">
      <c r="C12">
        <v>2014</v>
      </c>
      <c r="D12">
        <f t="shared" ref="D12:I12" si="8">E11</f>
        <v>2015</v>
      </c>
      <c r="E12">
        <f t="shared" si="8"/>
        <v>2016</v>
      </c>
      <c r="F12">
        <f t="shared" si="8"/>
        <v>2017</v>
      </c>
      <c r="G12">
        <f t="shared" si="8"/>
        <v>2018</v>
      </c>
      <c r="H12">
        <f t="shared" si="8"/>
        <v>2019</v>
      </c>
      <c r="I12">
        <f t="shared" si="8"/>
        <v>2020</v>
      </c>
      <c r="V12" t="s">
        <v>755</v>
      </c>
      <c r="AC12" s="276" t="s">
        <v>754</v>
      </c>
      <c r="AD12" s="276" t="s">
        <v>753</v>
      </c>
      <c r="AE12" s="277">
        <v>0.70850000000000002</v>
      </c>
      <c r="AF12" s="277" t="s">
        <v>752</v>
      </c>
      <c r="AG12" t="s">
        <v>751</v>
      </c>
      <c r="AH12" t="s">
        <v>580</v>
      </c>
      <c r="AJ12" t="s">
        <v>750</v>
      </c>
      <c r="AS12" t="s">
        <v>749</v>
      </c>
      <c r="AT12" t="s">
        <v>748</v>
      </c>
      <c r="AU12" t="s">
        <v>747</v>
      </c>
      <c r="AV12" t="s">
        <v>746</v>
      </c>
      <c r="AW12" t="s">
        <v>745</v>
      </c>
      <c r="AX12" t="s">
        <v>744</v>
      </c>
      <c r="AZ12" t="s">
        <v>743</v>
      </c>
      <c r="BA12" t="s">
        <v>742</v>
      </c>
      <c r="BB12" t="s">
        <v>741</v>
      </c>
      <c r="BC12" t="s">
        <v>740</v>
      </c>
      <c r="BD12" t="s">
        <v>739</v>
      </c>
    </row>
    <row r="13" spans="1:56" x14ac:dyDescent="0.25">
      <c r="C13">
        <v>2015</v>
      </c>
      <c r="D13">
        <f>E12</f>
        <v>2016</v>
      </c>
      <c r="E13">
        <f>F12</f>
        <v>2017</v>
      </c>
      <c r="F13">
        <f>G12</f>
        <v>2018</v>
      </c>
      <c r="G13">
        <f>H12</f>
        <v>2019</v>
      </c>
      <c r="H13">
        <f>I12</f>
        <v>2020</v>
      </c>
      <c r="V13" t="s">
        <v>738</v>
      </c>
      <c r="AC13" s="276" t="s">
        <v>737</v>
      </c>
      <c r="AD13" s="276" t="s">
        <v>678</v>
      </c>
      <c r="AE13" s="276">
        <v>2.6023999999999998</v>
      </c>
      <c r="AF13" s="276" t="s">
        <v>677</v>
      </c>
      <c r="AG13" t="s">
        <v>736</v>
      </c>
      <c r="AH13" t="s">
        <v>735</v>
      </c>
      <c r="AJ13" t="s">
        <v>734</v>
      </c>
      <c r="AS13" t="s">
        <v>733</v>
      </c>
      <c r="AT13" t="s">
        <v>732</v>
      </c>
      <c r="AU13" t="s">
        <v>731</v>
      </c>
      <c r="AV13" t="s">
        <v>730</v>
      </c>
      <c r="AW13" t="s">
        <v>729</v>
      </c>
      <c r="AX13" t="s">
        <v>728</v>
      </c>
      <c r="AZ13" t="s">
        <v>727</v>
      </c>
      <c r="BA13" t="s">
        <v>726</v>
      </c>
      <c r="BD13" t="s">
        <v>725</v>
      </c>
    </row>
    <row r="14" spans="1:56" x14ac:dyDescent="0.25">
      <c r="C14">
        <v>2016</v>
      </c>
      <c r="D14">
        <f>E13</f>
        <v>2017</v>
      </c>
      <c r="E14">
        <f>F13</f>
        <v>2018</v>
      </c>
      <c r="F14">
        <f>G13</f>
        <v>2019</v>
      </c>
      <c r="G14">
        <f>H13</f>
        <v>2020</v>
      </c>
      <c r="V14" t="s">
        <v>555</v>
      </c>
      <c r="AC14" s="276" t="s">
        <v>724</v>
      </c>
      <c r="AD14" s="276" t="s">
        <v>678</v>
      </c>
      <c r="AE14" s="276">
        <v>2.1913999999999998</v>
      </c>
      <c r="AF14" s="276" t="s">
        <v>677</v>
      </c>
      <c r="AG14" t="s">
        <v>723</v>
      </c>
      <c r="AH14" t="s">
        <v>1</v>
      </c>
      <c r="AJ14" t="s">
        <v>722</v>
      </c>
      <c r="AS14" t="s">
        <v>721</v>
      </c>
      <c r="AT14" t="s">
        <v>720</v>
      </c>
      <c r="AU14" t="s">
        <v>719</v>
      </c>
      <c r="AV14" t="s">
        <v>718</v>
      </c>
      <c r="AW14" t="s">
        <v>717</v>
      </c>
      <c r="AX14" t="s">
        <v>716</v>
      </c>
      <c r="AZ14" t="s">
        <v>715</v>
      </c>
      <c r="BA14" t="s">
        <v>714</v>
      </c>
      <c r="BD14" t="s">
        <v>713</v>
      </c>
    </row>
    <row r="15" spans="1:56" x14ac:dyDescent="0.25">
      <c r="C15">
        <v>2017</v>
      </c>
      <c r="D15">
        <f>E14</f>
        <v>2018</v>
      </c>
      <c r="E15">
        <f>F14</f>
        <v>2019</v>
      </c>
      <c r="F15">
        <f>G14</f>
        <v>2020</v>
      </c>
      <c r="AC15" s="276" t="s">
        <v>712</v>
      </c>
      <c r="AD15" s="276" t="s">
        <v>629</v>
      </c>
      <c r="AE15" s="276">
        <v>1.1838E-2</v>
      </c>
      <c r="AF15" s="276" t="s">
        <v>576</v>
      </c>
      <c r="AG15" t="s">
        <v>711</v>
      </c>
      <c r="AH15" t="s">
        <v>710</v>
      </c>
      <c r="AJ15" t="s">
        <v>5</v>
      </c>
      <c r="AS15" t="s">
        <v>709</v>
      </c>
      <c r="AT15" t="s">
        <v>708</v>
      </c>
      <c r="AU15" t="s">
        <v>707</v>
      </c>
      <c r="AV15" t="s">
        <v>706</v>
      </c>
      <c r="AW15" t="s">
        <v>705</v>
      </c>
      <c r="AX15" t="s">
        <v>704</v>
      </c>
      <c r="AZ15" t="s">
        <v>703</v>
      </c>
      <c r="BA15" t="s">
        <v>702</v>
      </c>
      <c r="BD15" t="s">
        <v>701</v>
      </c>
    </row>
    <row r="16" spans="1:56" x14ac:dyDescent="0.25">
      <c r="C16">
        <v>2018</v>
      </c>
      <c r="D16">
        <f>E15</f>
        <v>2019</v>
      </c>
      <c r="E16">
        <f>F15</f>
        <v>2020</v>
      </c>
      <c r="AC16" s="276" t="s">
        <v>700</v>
      </c>
      <c r="AD16" s="276" t="s">
        <v>629</v>
      </c>
      <c r="AE16" s="276">
        <v>2.0799999999999999E-4</v>
      </c>
      <c r="AF16" s="276" t="s">
        <v>576</v>
      </c>
      <c r="AG16" t="s">
        <v>699</v>
      </c>
      <c r="AH16" t="s">
        <v>698</v>
      </c>
      <c r="AS16" t="s">
        <v>697</v>
      </c>
      <c r="AT16" t="s">
        <v>696</v>
      </c>
      <c r="AU16" t="s">
        <v>695</v>
      </c>
      <c r="AV16" t="s">
        <v>694</v>
      </c>
      <c r="AW16" t="s">
        <v>693</v>
      </c>
      <c r="AX16" t="s">
        <v>692</v>
      </c>
      <c r="AZ16" t="s">
        <v>691</v>
      </c>
      <c r="BA16" t="s">
        <v>690</v>
      </c>
      <c r="BD16" t="s">
        <v>689</v>
      </c>
    </row>
    <row r="17" spans="3:56" x14ac:dyDescent="0.25">
      <c r="C17">
        <v>2019</v>
      </c>
      <c r="D17">
        <f>E16</f>
        <v>2020</v>
      </c>
      <c r="AC17" s="276" t="s">
        <v>688</v>
      </c>
      <c r="AD17" s="276" t="s">
        <v>629</v>
      </c>
      <c r="AE17" s="276">
        <v>0.214508</v>
      </c>
      <c r="AF17" s="276" t="s">
        <v>576</v>
      </c>
      <c r="AG17" t="s">
        <v>5</v>
      </c>
      <c r="AH17" t="s">
        <v>555</v>
      </c>
      <c r="AT17" t="s">
        <v>687</v>
      </c>
      <c r="AU17" t="s">
        <v>686</v>
      </c>
      <c r="AV17" t="s">
        <v>685</v>
      </c>
      <c r="AW17" t="s">
        <v>684</v>
      </c>
      <c r="AX17" t="s">
        <v>683</v>
      </c>
      <c r="AZ17" t="s">
        <v>682</v>
      </c>
      <c r="BA17" t="s">
        <v>681</v>
      </c>
      <c r="BD17" t="s">
        <v>680</v>
      </c>
    </row>
    <row r="18" spans="3:56" x14ac:dyDescent="0.25">
      <c r="C18">
        <v>2020</v>
      </c>
      <c r="AC18" s="276" t="s">
        <v>679</v>
      </c>
      <c r="AD18" s="276" t="s">
        <v>678</v>
      </c>
      <c r="AE18" s="277">
        <v>1.5022500000000001</v>
      </c>
      <c r="AF18" s="277" t="s">
        <v>677</v>
      </c>
      <c r="AT18" t="s">
        <v>676</v>
      </c>
      <c r="AU18" t="s">
        <v>675</v>
      </c>
      <c r="AV18" t="s">
        <v>674</v>
      </c>
      <c r="AW18" t="s">
        <v>673</v>
      </c>
      <c r="AX18" t="s">
        <v>672</v>
      </c>
      <c r="AZ18" t="s">
        <v>671</v>
      </c>
      <c r="BD18" t="s">
        <v>670</v>
      </c>
    </row>
    <row r="19" spans="3:56" x14ac:dyDescent="0.25">
      <c r="C19" t="s">
        <v>669</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661</v>
      </c>
      <c r="AC19" s="217" t="s">
        <v>668</v>
      </c>
      <c r="AD19" s="276" t="s">
        <v>629</v>
      </c>
      <c r="AE19" s="277">
        <v>0.21676999999999999</v>
      </c>
      <c r="AF19" s="277" t="s">
        <v>576</v>
      </c>
      <c r="AT19" t="s">
        <v>667</v>
      </c>
      <c r="AU19" t="s">
        <v>666</v>
      </c>
      <c r="AV19" t="s">
        <v>665</v>
      </c>
      <c r="AW19" t="s">
        <v>664</v>
      </c>
      <c r="BD19" t="s">
        <v>663</v>
      </c>
    </row>
    <row r="20" spans="3:56" x14ac:dyDescent="0.25">
      <c r="C20" t="s">
        <v>662</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661</v>
      </c>
      <c r="AC20" s="276" t="s">
        <v>660</v>
      </c>
      <c r="AD20" s="276" t="s">
        <v>629</v>
      </c>
      <c r="AE20" s="279" t="s">
        <v>606</v>
      </c>
      <c r="AF20" s="277" t="s">
        <v>576</v>
      </c>
      <c r="AT20" t="s">
        <v>659</v>
      </c>
      <c r="AV20" t="s">
        <v>658</v>
      </c>
      <c r="AW20" t="s">
        <v>657</v>
      </c>
      <c r="BD20" t="s">
        <v>656</v>
      </c>
    </row>
    <row r="21" spans="3:56" x14ac:dyDescent="0.25">
      <c r="C21" t="s">
        <v>655</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7" t="s">
        <v>654</v>
      </c>
      <c r="AD21" s="217" t="s">
        <v>629</v>
      </c>
      <c r="AE21" s="282">
        <v>0</v>
      </c>
      <c r="AF21" s="217" t="s">
        <v>576</v>
      </c>
      <c r="AT21" t="s">
        <v>653</v>
      </c>
      <c r="AV21" t="s">
        <v>652</v>
      </c>
      <c r="AW21" t="s">
        <v>651</v>
      </c>
      <c r="BD21" t="s">
        <v>650</v>
      </c>
    </row>
    <row r="22" spans="3:56" x14ac:dyDescent="0.25">
      <c r="C22" t="s">
        <v>649</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7" t="s">
        <v>648</v>
      </c>
      <c r="AD22" s="217" t="s">
        <v>629</v>
      </c>
      <c r="AE22" s="282">
        <v>0</v>
      </c>
      <c r="AF22" s="217" t="s">
        <v>647</v>
      </c>
      <c r="AT22" t="s">
        <v>646</v>
      </c>
      <c r="AW22" t="s">
        <v>645</v>
      </c>
      <c r="BD22" t="s">
        <v>644</v>
      </c>
    </row>
    <row r="23" spans="3:56" x14ac:dyDescent="0.25">
      <c r="C23" t="s">
        <v>643</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0" t="s">
        <v>642</v>
      </c>
      <c r="AD23" s="280" t="s">
        <v>629</v>
      </c>
      <c r="AE23" s="281">
        <v>0</v>
      </c>
      <c r="AF23" s="280" t="s">
        <v>576</v>
      </c>
      <c r="AT23" t="s">
        <v>641</v>
      </c>
      <c r="AW23" t="s">
        <v>640</v>
      </c>
      <c r="BD23" t="s">
        <v>639</v>
      </c>
    </row>
    <row r="24" spans="3:56" x14ac:dyDescent="0.25">
      <c r="C24" t="s">
        <v>638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0" t="s">
        <v>637</v>
      </c>
      <c r="AD24" s="280" t="s">
        <v>629</v>
      </c>
      <c r="AE24" s="281">
        <v>0</v>
      </c>
      <c r="AF24" s="280" t="s">
        <v>576</v>
      </c>
      <c r="AT24" t="s">
        <v>636</v>
      </c>
      <c r="AW24" t="s">
        <v>635</v>
      </c>
    </row>
    <row r="25" spans="3:56" x14ac:dyDescent="0.25">
      <c r="C25" t="s">
        <v>634</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0" t="s">
        <v>633</v>
      </c>
      <c r="AD25" s="280" t="s">
        <v>629</v>
      </c>
      <c r="AE25" s="281">
        <v>0</v>
      </c>
      <c r="AF25" s="280" t="s">
        <v>576</v>
      </c>
      <c r="AT25" t="s">
        <v>632</v>
      </c>
    </row>
    <row r="26" spans="3:56" x14ac:dyDescent="0.25">
      <c r="C26" t="s">
        <v>631</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0" t="s">
        <v>630</v>
      </c>
      <c r="AD26" s="280" t="s">
        <v>629</v>
      </c>
      <c r="AE26" s="281">
        <v>0</v>
      </c>
      <c r="AF26" s="280" t="s">
        <v>576</v>
      </c>
    </row>
    <row r="27" spans="3:56" x14ac:dyDescent="0.25">
      <c r="C27" t="s">
        <v>628</v>
      </c>
      <c r="D27" t="str">
        <f t="shared" ref="D27:I27" si="16">E26</f>
        <v>2014/15</v>
      </c>
      <c r="E27" t="str">
        <f t="shared" si="16"/>
        <v>2015/16</v>
      </c>
      <c r="F27" t="str">
        <f t="shared" si="16"/>
        <v>2016/17</v>
      </c>
      <c r="G27" t="str">
        <f t="shared" si="16"/>
        <v>2017/18</v>
      </c>
      <c r="H27" t="str">
        <f t="shared" si="16"/>
        <v>2018/19</v>
      </c>
      <c r="I27" t="str">
        <f t="shared" si="16"/>
        <v>2019/20</v>
      </c>
      <c r="AC27" s="276" t="s">
        <v>627</v>
      </c>
      <c r="AD27" s="276" t="s">
        <v>603</v>
      </c>
      <c r="AE27" s="278">
        <v>289.83554099999998</v>
      </c>
      <c r="AF27" s="276" t="s">
        <v>605</v>
      </c>
    </row>
    <row r="28" spans="3:56" x14ac:dyDescent="0.25">
      <c r="C28" t="s">
        <v>626</v>
      </c>
      <c r="D28" t="str">
        <f>E27</f>
        <v>2015/16</v>
      </c>
      <c r="E28" t="str">
        <f>F27</f>
        <v>2016/17</v>
      </c>
      <c r="F28" t="str">
        <f>G27</f>
        <v>2017/18</v>
      </c>
      <c r="G28" t="str">
        <f>H27</f>
        <v>2018/19</v>
      </c>
      <c r="H28" t="str">
        <f>I27</f>
        <v>2019/20</v>
      </c>
      <c r="AC28" s="276" t="s">
        <v>625</v>
      </c>
      <c r="AD28" s="276" t="s">
        <v>603</v>
      </c>
      <c r="AE28" s="278">
        <v>199</v>
      </c>
      <c r="AF28" s="276" t="s">
        <v>605</v>
      </c>
    </row>
    <row r="29" spans="3:56" x14ac:dyDescent="0.25">
      <c r="C29" t="s">
        <v>624</v>
      </c>
      <c r="D29" t="str">
        <f>E28</f>
        <v>2016/17</v>
      </c>
      <c r="E29" t="str">
        <f>F28</f>
        <v>2017/18</v>
      </c>
      <c r="F29" t="str">
        <f>G28</f>
        <v>2018/19</v>
      </c>
      <c r="G29" t="str">
        <f>H28</f>
        <v>2019/20</v>
      </c>
      <c r="AC29" s="276" t="s">
        <v>623</v>
      </c>
      <c r="AD29" s="276" t="s">
        <v>603</v>
      </c>
      <c r="AE29" s="278">
        <v>6</v>
      </c>
      <c r="AF29" s="276" t="s">
        <v>605</v>
      </c>
    </row>
    <row r="30" spans="3:56" x14ac:dyDescent="0.25">
      <c r="C30" t="s">
        <v>622</v>
      </c>
      <c r="D30" t="str">
        <f>E29</f>
        <v>2017/18</v>
      </c>
      <c r="E30" t="str">
        <f>F29</f>
        <v>2018/19</v>
      </c>
      <c r="F30" t="str">
        <f>G29</f>
        <v>2019/20</v>
      </c>
      <c r="AC30" s="276" t="s">
        <v>621</v>
      </c>
      <c r="AD30" s="276" t="s">
        <v>603</v>
      </c>
      <c r="AE30" s="278">
        <v>21</v>
      </c>
      <c r="AF30" s="276" t="s">
        <v>605</v>
      </c>
    </row>
    <row r="31" spans="3:56" x14ac:dyDescent="0.25">
      <c r="C31" t="s">
        <v>620</v>
      </c>
      <c r="D31" t="str">
        <f>E30</f>
        <v>2018/19</v>
      </c>
      <c r="E31" t="str">
        <f>F30</f>
        <v>2019/20</v>
      </c>
      <c r="AC31" s="276" t="s">
        <v>619</v>
      </c>
      <c r="AD31" s="276" t="s">
        <v>603</v>
      </c>
      <c r="AE31" s="278">
        <v>6</v>
      </c>
      <c r="AF31" s="276" t="s">
        <v>605</v>
      </c>
    </row>
    <row r="32" spans="3:56" x14ac:dyDescent="0.25">
      <c r="C32" t="s">
        <v>618</v>
      </c>
      <c r="D32" t="str">
        <f>E31</f>
        <v>2019/20</v>
      </c>
      <c r="AC32" s="276" t="s">
        <v>617</v>
      </c>
      <c r="AD32" s="276" t="s">
        <v>603</v>
      </c>
      <c r="AE32" s="278">
        <v>21</v>
      </c>
      <c r="AF32" s="276" t="s">
        <v>605</v>
      </c>
    </row>
    <row r="33" spans="3:32" x14ac:dyDescent="0.25">
      <c r="C33" t="s">
        <v>616</v>
      </c>
      <c r="AC33" s="276" t="s">
        <v>615</v>
      </c>
      <c r="AD33" s="276" t="s">
        <v>603</v>
      </c>
      <c r="AE33" s="278">
        <v>21</v>
      </c>
      <c r="AF33" s="276" t="s">
        <v>605</v>
      </c>
    </row>
    <row r="34" spans="3:32" x14ac:dyDescent="0.25">
      <c r="AC34" s="276" t="s">
        <v>614</v>
      </c>
      <c r="AD34" s="276" t="s">
        <v>603</v>
      </c>
      <c r="AE34" s="278">
        <v>21</v>
      </c>
      <c r="AF34" s="276" t="s">
        <v>605</v>
      </c>
    </row>
    <row r="35" spans="3:32" x14ac:dyDescent="0.25">
      <c r="AC35" s="276" t="s">
        <v>613</v>
      </c>
      <c r="AD35" s="276" t="s">
        <v>603</v>
      </c>
      <c r="AE35" s="278">
        <v>21</v>
      </c>
      <c r="AF35" s="276" t="s">
        <v>605</v>
      </c>
    </row>
    <row r="36" spans="3:32" x14ac:dyDescent="0.25">
      <c r="AC36" s="276" t="s">
        <v>612</v>
      </c>
      <c r="AD36" s="276" t="s">
        <v>603</v>
      </c>
      <c r="AE36" s="278">
        <v>21</v>
      </c>
      <c r="AF36" s="276" t="s">
        <v>605</v>
      </c>
    </row>
    <row r="37" spans="3:32" x14ac:dyDescent="0.25">
      <c r="AC37" s="276" t="s">
        <v>611</v>
      </c>
      <c r="AD37" s="276" t="s">
        <v>603</v>
      </c>
      <c r="AE37" s="278">
        <v>21</v>
      </c>
      <c r="AF37" s="276" t="s">
        <v>605</v>
      </c>
    </row>
    <row r="38" spans="3:32" x14ac:dyDescent="0.25">
      <c r="AC38" s="276" t="s">
        <v>610</v>
      </c>
      <c r="AD38" s="276" t="s">
        <v>603</v>
      </c>
      <c r="AE38" s="278">
        <v>1.37</v>
      </c>
      <c r="AF38" s="276" t="s">
        <v>605</v>
      </c>
    </row>
    <row r="39" spans="3:32" x14ac:dyDescent="0.25">
      <c r="AC39" s="276" t="s">
        <v>609</v>
      </c>
      <c r="AD39" s="276" t="s">
        <v>603</v>
      </c>
      <c r="AE39" s="279" t="s">
        <v>606</v>
      </c>
      <c r="AF39" s="276" t="s">
        <v>605</v>
      </c>
    </row>
    <row r="40" spans="3:32" x14ac:dyDescent="0.25">
      <c r="AC40" s="276" t="s">
        <v>608</v>
      </c>
      <c r="AD40" s="276" t="s">
        <v>603</v>
      </c>
      <c r="AE40" s="279" t="s">
        <v>606</v>
      </c>
      <c r="AF40" s="276" t="s">
        <v>605</v>
      </c>
    </row>
    <row r="41" spans="3:32" x14ac:dyDescent="0.25">
      <c r="AC41" s="276" t="s">
        <v>607</v>
      </c>
      <c r="AD41" s="276" t="s">
        <v>603</v>
      </c>
      <c r="AE41" s="279" t="s">
        <v>606</v>
      </c>
      <c r="AF41" s="276" t="s">
        <v>605</v>
      </c>
    </row>
    <row r="42" spans="3:32" x14ac:dyDescent="0.25">
      <c r="AC42" s="276" t="s">
        <v>604</v>
      </c>
      <c r="AD42" s="276" t="s">
        <v>603</v>
      </c>
      <c r="AE42" s="278">
        <v>21</v>
      </c>
      <c r="AF42" s="217" t="s">
        <v>602</v>
      </c>
    </row>
    <row r="43" spans="3:32" x14ac:dyDescent="0.25">
      <c r="AC43" s="280" t="s">
        <v>601</v>
      </c>
      <c r="AD43" s="280" t="s">
        <v>580</v>
      </c>
      <c r="AE43" s="275" t="s">
        <v>571</v>
      </c>
      <c r="AF43" s="275"/>
    </row>
    <row r="44" spans="3:32" x14ac:dyDescent="0.25">
      <c r="AC44" s="280" t="s">
        <v>600</v>
      </c>
      <c r="AD44" s="280" t="s">
        <v>580</v>
      </c>
      <c r="AE44" s="280">
        <v>0.29315999999999998</v>
      </c>
      <c r="AF44" s="280" t="s">
        <v>579</v>
      </c>
    </row>
    <row r="45" spans="3:32" x14ac:dyDescent="0.25">
      <c r="AC45" s="280" t="s">
        <v>599</v>
      </c>
      <c r="AD45" s="280" t="s">
        <v>580</v>
      </c>
      <c r="AE45" s="280">
        <v>0.16625000000000001</v>
      </c>
      <c r="AF45" s="280" t="s">
        <v>579</v>
      </c>
    </row>
    <row r="46" spans="3:32" x14ac:dyDescent="0.25">
      <c r="AC46" s="280" t="s">
        <v>598</v>
      </c>
      <c r="AD46" s="280" t="s">
        <v>580</v>
      </c>
      <c r="AE46" s="280">
        <v>0.21021999999999999</v>
      </c>
      <c r="AF46" s="280" t="s">
        <v>579</v>
      </c>
    </row>
    <row r="47" spans="3:32" x14ac:dyDescent="0.25">
      <c r="AC47" s="276" t="s">
        <v>597</v>
      </c>
      <c r="AD47" s="276" t="s">
        <v>580</v>
      </c>
      <c r="AE47" s="276">
        <v>4.7379999999999999E-2</v>
      </c>
      <c r="AF47" s="276" t="s">
        <v>579</v>
      </c>
    </row>
    <row r="48" spans="3:32" x14ac:dyDescent="0.25">
      <c r="AC48" s="276" t="s">
        <v>596</v>
      </c>
      <c r="AD48" s="276" t="s">
        <v>580</v>
      </c>
      <c r="AE48" s="276">
        <v>0.18546000000000001</v>
      </c>
      <c r="AF48" s="276" t="s">
        <v>579</v>
      </c>
    </row>
    <row r="49" spans="29:32" x14ac:dyDescent="0.25">
      <c r="AC49" s="276" t="s">
        <v>595</v>
      </c>
      <c r="AD49" s="276" t="s">
        <v>580</v>
      </c>
      <c r="AE49" s="276">
        <v>0.19388</v>
      </c>
      <c r="AF49" s="276" t="s">
        <v>579</v>
      </c>
    </row>
    <row r="50" spans="29:32" x14ac:dyDescent="0.25">
      <c r="AC50" s="280" t="s">
        <v>594</v>
      </c>
      <c r="AD50" s="280" t="s">
        <v>592</v>
      </c>
      <c r="AE50" s="280">
        <v>0.21634400000000001</v>
      </c>
      <c r="AF50" s="280" t="s">
        <v>591</v>
      </c>
    </row>
    <row r="51" spans="29:32" x14ac:dyDescent="0.25">
      <c r="AC51" s="280" t="s">
        <v>593</v>
      </c>
      <c r="AD51" s="280" t="s">
        <v>592</v>
      </c>
      <c r="AE51" s="280">
        <v>0.33604699999999998</v>
      </c>
      <c r="AF51" s="280" t="s">
        <v>591</v>
      </c>
    </row>
    <row r="52" spans="29:32" x14ac:dyDescent="0.25">
      <c r="AC52" s="276" t="s">
        <v>590</v>
      </c>
      <c r="AD52" s="276" t="s">
        <v>586</v>
      </c>
      <c r="AE52" s="277">
        <v>0.25092300000000001</v>
      </c>
      <c r="AF52" s="277" t="s">
        <v>585</v>
      </c>
    </row>
    <row r="53" spans="29:32" x14ac:dyDescent="0.25">
      <c r="AC53" s="276" t="s">
        <v>589</v>
      </c>
      <c r="AD53" s="276" t="s">
        <v>586</v>
      </c>
      <c r="AE53" s="277">
        <v>0.82374999999999998</v>
      </c>
      <c r="AF53" s="277" t="s">
        <v>585</v>
      </c>
    </row>
    <row r="54" spans="29:32" x14ac:dyDescent="0.25">
      <c r="AC54" s="276" t="s">
        <v>588</v>
      </c>
      <c r="AD54" s="276" t="s">
        <v>586</v>
      </c>
      <c r="AE54" s="277">
        <v>0.94411</v>
      </c>
      <c r="AF54" s="277" t="s">
        <v>585</v>
      </c>
    </row>
    <row r="55" spans="29:32" x14ac:dyDescent="0.25">
      <c r="AC55" s="276" t="s">
        <v>587</v>
      </c>
      <c r="AD55" s="276" t="s">
        <v>586</v>
      </c>
      <c r="AE55" s="277">
        <v>0.88483999999999996</v>
      </c>
      <c r="AF55" s="277" t="s">
        <v>585</v>
      </c>
    </row>
    <row r="56" spans="29:32" x14ac:dyDescent="0.25">
      <c r="AC56" s="276" t="s">
        <v>584</v>
      </c>
      <c r="AD56" s="276" t="s">
        <v>580</v>
      </c>
      <c r="AE56" s="276">
        <v>0.10946</v>
      </c>
      <c r="AF56" s="276" t="s">
        <v>579</v>
      </c>
    </row>
    <row r="57" spans="29:32" x14ac:dyDescent="0.25">
      <c r="AC57" s="276" t="s">
        <v>583</v>
      </c>
      <c r="AD57" s="276" t="s">
        <v>580</v>
      </c>
      <c r="AE57" s="276">
        <v>0.21876999999999999</v>
      </c>
      <c r="AF57" s="276" t="s">
        <v>579</v>
      </c>
    </row>
    <row r="58" spans="29:32" x14ac:dyDescent="0.25">
      <c r="AC58" s="276" t="s">
        <v>582</v>
      </c>
      <c r="AD58" s="276" t="s">
        <v>580</v>
      </c>
      <c r="AE58" s="276">
        <v>0.17755000000000001</v>
      </c>
      <c r="AF58" s="276" t="s">
        <v>579</v>
      </c>
    </row>
    <row r="59" spans="29:32" x14ac:dyDescent="0.25">
      <c r="AC59" s="276" t="s">
        <v>581</v>
      </c>
      <c r="AD59" s="276" t="s">
        <v>580</v>
      </c>
      <c r="AE59" s="276">
        <v>0.116082</v>
      </c>
      <c r="AF59" s="276" t="s">
        <v>579</v>
      </c>
    </row>
    <row r="60" spans="29:32" x14ac:dyDescent="0.25">
      <c r="AC60" s="276" t="s">
        <v>578</v>
      </c>
      <c r="AD60" s="275" t="s">
        <v>572</v>
      </c>
      <c r="AE60" s="275" t="s">
        <v>571</v>
      </c>
      <c r="AF60" s="275"/>
    </row>
    <row r="61" spans="29:32" x14ac:dyDescent="0.25">
      <c r="AC61" s="276" t="s">
        <v>577</v>
      </c>
      <c r="AD61" s="275" t="s">
        <v>572</v>
      </c>
      <c r="AE61" s="275" t="s">
        <v>571</v>
      </c>
      <c r="AF61" s="275" t="s">
        <v>576</v>
      </c>
    </row>
    <row r="62" spans="29:32" x14ac:dyDescent="0.25">
      <c r="AC62" s="275" t="s">
        <v>575</v>
      </c>
      <c r="AD62" s="275" t="s">
        <v>572</v>
      </c>
      <c r="AE62" s="275" t="s">
        <v>571</v>
      </c>
      <c r="AF62" s="275"/>
    </row>
    <row r="63" spans="29:32" x14ac:dyDescent="0.25">
      <c r="AC63" s="275" t="s">
        <v>574</v>
      </c>
      <c r="AD63" s="275" t="s">
        <v>572</v>
      </c>
      <c r="AE63" s="275" t="s">
        <v>571</v>
      </c>
      <c r="AF63" s="275"/>
    </row>
    <row r="64" spans="29:32" x14ac:dyDescent="0.25">
      <c r="AC64" s="275" t="s">
        <v>573</v>
      </c>
      <c r="AD64" s="275" t="s">
        <v>572</v>
      </c>
      <c r="AE64" s="275" t="s">
        <v>571</v>
      </c>
      <c r="AF64" s="27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zoomScale="55" zoomScaleNormal="55" workbookViewId="0">
      <selection activeCell="A2" sqref="A2:A23"/>
    </sheetView>
  </sheetViews>
  <sheetFormatPr defaultRowHeight="15" x14ac:dyDescent="0.25"/>
  <cols>
    <col min="4" max="4" width="13.5703125" customWidth="1"/>
  </cols>
  <sheetData>
    <row r="2" spans="2:16" x14ac:dyDescent="0.25">
      <c r="M2" t="s">
        <v>82</v>
      </c>
      <c r="P2" t="s">
        <v>303</v>
      </c>
    </row>
    <row r="3" spans="2:16" ht="26.25" x14ac:dyDescent="0.25">
      <c r="B3" s="74" t="s">
        <v>171</v>
      </c>
      <c r="C3" s="74" t="s">
        <v>173</v>
      </c>
      <c r="D3" s="32"/>
      <c r="E3" s="32"/>
      <c r="F3" s="32"/>
      <c r="G3" s="32"/>
      <c r="H3" s="32"/>
      <c r="I3" s="74" t="s">
        <v>227</v>
      </c>
      <c r="J3" s="33" t="s">
        <v>63</v>
      </c>
      <c r="K3" s="33" t="s">
        <v>68</v>
      </c>
      <c r="L3" s="33" t="s">
        <v>71</v>
      </c>
      <c r="M3" s="33" t="s">
        <v>75</v>
      </c>
      <c r="P3" s="34" t="s">
        <v>300</v>
      </c>
    </row>
    <row r="4" spans="2:16" ht="26.25" x14ac:dyDescent="0.25">
      <c r="B4" s="74" t="s">
        <v>172</v>
      </c>
      <c r="C4" s="74" t="s">
        <v>174</v>
      </c>
      <c r="D4" s="32"/>
      <c r="E4" s="32"/>
      <c r="F4" s="32"/>
      <c r="G4" s="32"/>
      <c r="H4" s="32"/>
      <c r="I4" s="74" t="s">
        <v>228</v>
      </c>
      <c r="J4" s="33" t="s">
        <v>64</v>
      </c>
      <c r="K4" s="33" t="s">
        <v>69</v>
      </c>
      <c r="L4" s="33" t="s">
        <v>72</v>
      </c>
      <c r="M4" s="33" t="s">
        <v>76</v>
      </c>
      <c r="P4" s="34" t="s">
        <v>301</v>
      </c>
    </row>
    <row r="5" spans="2:16" ht="26.25" x14ac:dyDescent="0.25">
      <c r="B5" s="74" t="s">
        <v>58</v>
      </c>
      <c r="C5" s="74" t="s">
        <v>175</v>
      </c>
      <c r="D5" s="32"/>
      <c r="E5" s="32"/>
      <c r="F5" s="32"/>
      <c r="G5" s="32"/>
      <c r="H5" s="32"/>
      <c r="I5" s="74" t="s">
        <v>229</v>
      </c>
      <c r="J5" s="33" t="s">
        <v>65</v>
      </c>
      <c r="K5" s="33" t="s">
        <v>13</v>
      </c>
      <c r="L5" s="33" t="s">
        <v>73</v>
      </c>
      <c r="M5" s="33" t="s">
        <v>77</v>
      </c>
      <c r="P5" s="34" t="s">
        <v>4</v>
      </c>
    </row>
    <row r="6" spans="2:16" ht="39" x14ac:dyDescent="0.25">
      <c r="B6" s="74" t="s">
        <v>59</v>
      </c>
      <c r="C6" s="74" t="s">
        <v>61</v>
      </c>
      <c r="D6" s="32"/>
      <c r="E6" s="32"/>
      <c r="F6" s="32"/>
      <c r="H6" s="32"/>
      <c r="I6" s="74" t="s">
        <v>222</v>
      </c>
      <c r="M6" s="34" t="s">
        <v>78</v>
      </c>
      <c r="P6" s="34" t="s">
        <v>302</v>
      </c>
    </row>
    <row r="7" spans="2:16" ht="64.5" x14ac:dyDescent="0.25">
      <c r="D7" s="32"/>
      <c r="E7" s="32"/>
      <c r="F7" s="32"/>
      <c r="H7" s="32"/>
      <c r="I7" s="74" t="s">
        <v>223</v>
      </c>
      <c r="M7" s="34" t="s">
        <v>79</v>
      </c>
      <c r="P7" s="34" t="s">
        <v>7</v>
      </c>
    </row>
    <row r="8" spans="2:16" ht="64.5" x14ac:dyDescent="0.25">
      <c r="D8" s="32"/>
      <c r="E8" s="32"/>
      <c r="F8" s="32"/>
      <c r="H8" s="32"/>
      <c r="I8" s="93" t="s">
        <v>224</v>
      </c>
      <c r="M8" s="34" t="s">
        <v>80</v>
      </c>
      <c r="P8" s="34" t="s">
        <v>5</v>
      </c>
    </row>
    <row r="9" spans="2:16" ht="90" x14ac:dyDescent="0.25">
      <c r="D9" s="32"/>
      <c r="E9" s="32"/>
      <c r="H9" s="32"/>
      <c r="I9" s="74" t="s">
        <v>225</v>
      </c>
      <c r="M9" s="34" t="s">
        <v>81</v>
      </c>
    </row>
    <row r="10" spans="2:16" x14ac:dyDescent="0.25">
      <c r="D10" s="32"/>
      <c r="E10" s="32"/>
      <c r="I10" s="74" t="s">
        <v>169</v>
      </c>
    </row>
    <row r="11" spans="2:16" x14ac:dyDescent="0.25">
      <c r="D11" s="32"/>
      <c r="E11" s="32"/>
      <c r="I11" s="74" t="s">
        <v>170</v>
      </c>
    </row>
    <row r="12" spans="2:16" x14ac:dyDescent="0.25">
      <c r="D12" s="32"/>
      <c r="E12" s="32"/>
      <c r="I12" s="74" t="s">
        <v>226</v>
      </c>
    </row>
    <row r="13" spans="2:16" x14ac:dyDescent="0.25">
      <c r="D13" s="32"/>
      <c r="I13" s="74" t="s">
        <v>230</v>
      </c>
    </row>
    <row r="14" spans="2:16" x14ac:dyDescent="0.25">
      <c r="D14" s="32"/>
      <c r="I14" s="74" t="s">
        <v>5</v>
      </c>
    </row>
    <row r="16" spans="2:16" ht="15.75" thickBot="1" x14ac:dyDescent="0.3"/>
    <row r="17" spans="2:16" ht="18" x14ac:dyDescent="0.35">
      <c r="B17" s="53" t="s">
        <v>152</v>
      </c>
      <c r="C17" s="42" t="s">
        <v>307</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220</v>
      </c>
      <c r="K18" s="45" t="s">
        <v>221</v>
      </c>
      <c r="L18" s="45" t="s">
        <v>67</v>
      </c>
      <c r="M18" s="45" t="s">
        <v>168</v>
      </c>
      <c r="N18" s="45" t="s">
        <v>167</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155</v>
      </c>
      <c r="D20" s="45"/>
      <c r="E20" s="45" t="s">
        <v>91</v>
      </c>
      <c r="F20" s="45"/>
      <c r="G20" s="45"/>
      <c r="H20" s="45"/>
      <c r="I20" s="45" t="s">
        <v>184</v>
      </c>
      <c r="J20" s="45" t="s">
        <v>60</v>
      </c>
      <c r="K20" s="45" t="s">
        <v>60</v>
      </c>
      <c r="L20" s="45" t="s">
        <v>194</v>
      </c>
      <c r="M20" s="45" t="s">
        <v>208</v>
      </c>
      <c r="N20" s="45" t="s">
        <v>198</v>
      </c>
      <c r="O20" s="46" t="s">
        <v>136</v>
      </c>
      <c r="P20" s="16"/>
    </row>
    <row r="21" spans="2:16" x14ac:dyDescent="0.25">
      <c r="B21" s="44"/>
      <c r="C21" s="47" t="s">
        <v>96</v>
      </c>
      <c r="D21" s="45"/>
      <c r="E21" s="45" t="s">
        <v>125</v>
      </c>
      <c r="F21" s="45"/>
      <c r="G21" s="45"/>
      <c r="H21" s="45"/>
      <c r="I21" s="45" t="s">
        <v>141</v>
      </c>
      <c r="J21" s="45" t="s">
        <v>188</v>
      </c>
      <c r="K21" s="45" t="s">
        <v>188</v>
      </c>
      <c r="L21" s="45" t="s">
        <v>195</v>
      </c>
      <c r="M21" s="45" t="s">
        <v>209</v>
      </c>
      <c r="N21" s="45" t="s">
        <v>199</v>
      </c>
      <c r="O21" s="46" t="s">
        <v>142</v>
      </c>
    </row>
    <row r="22" spans="2:16" x14ac:dyDescent="0.25">
      <c r="B22" s="44"/>
      <c r="C22" s="47" t="s">
        <v>98</v>
      </c>
      <c r="D22" s="45"/>
      <c r="E22" s="45"/>
      <c r="F22" s="45"/>
      <c r="G22" s="45"/>
      <c r="H22" s="45"/>
      <c r="I22" s="45" t="s">
        <v>186</v>
      </c>
      <c r="J22" s="45" t="s">
        <v>189</v>
      </c>
      <c r="K22" s="45" t="s">
        <v>189</v>
      </c>
      <c r="L22" s="45" t="s">
        <v>196</v>
      </c>
      <c r="M22" s="45" t="s">
        <v>210</v>
      </c>
      <c r="N22" s="45" t="s">
        <v>200</v>
      </c>
      <c r="O22" s="46" t="s">
        <v>153</v>
      </c>
    </row>
    <row r="23" spans="2:16" x14ac:dyDescent="0.25">
      <c r="B23" s="44"/>
      <c r="C23" s="47" t="s">
        <v>100</v>
      </c>
      <c r="D23" s="45"/>
      <c r="E23" s="45" t="s">
        <v>127</v>
      </c>
      <c r="F23" s="45" t="s">
        <v>295</v>
      </c>
      <c r="G23" s="45"/>
      <c r="H23" s="45"/>
      <c r="I23" s="45" t="s">
        <v>187</v>
      </c>
      <c r="J23" s="45" t="s">
        <v>190</v>
      </c>
      <c r="K23" s="45" t="s">
        <v>308</v>
      </c>
      <c r="L23" s="45" t="s">
        <v>193</v>
      </c>
      <c r="M23" s="45" t="s">
        <v>231</v>
      </c>
      <c r="N23" s="45" t="s">
        <v>201</v>
      </c>
      <c r="O23" s="46" t="s">
        <v>5</v>
      </c>
    </row>
    <row r="24" spans="2:16" x14ac:dyDescent="0.25">
      <c r="B24" s="44"/>
      <c r="C24" s="47" t="s">
        <v>101</v>
      </c>
      <c r="D24" s="45"/>
      <c r="E24" s="45" t="s">
        <v>128</v>
      </c>
      <c r="F24" s="45" t="s">
        <v>296</v>
      </c>
      <c r="G24" s="45"/>
      <c r="H24" s="45"/>
      <c r="I24" s="45" t="s">
        <v>217</v>
      </c>
      <c r="J24" s="45" t="s">
        <v>219</v>
      </c>
      <c r="K24" s="45" t="s">
        <v>219</v>
      </c>
      <c r="L24" s="45" t="s">
        <v>143</v>
      </c>
      <c r="M24" s="45" t="s">
        <v>211</v>
      </c>
      <c r="N24" s="45" t="s">
        <v>202</v>
      </c>
      <c r="O24" s="46"/>
    </row>
    <row r="25" spans="2:16" x14ac:dyDescent="0.25">
      <c r="B25" s="44"/>
      <c r="C25" s="47" t="s">
        <v>258</v>
      </c>
      <c r="D25" s="45"/>
      <c r="E25" s="45" t="s">
        <v>5</v>
      </c>
      <c r="F25" s="45"/>
      <c r="G25" s="45"/>
      <c r="H25" s="45"/>
      <c r="I25" s="45" t="s">
        <v>218</v>
      </c>
      <c r="J25" s="45" t="s">
        <v>191</v>
      </c>
      <c r="K25" s="45" t="s">
        <v>191</v>
      </c>
      <c r="L25" s="45" t="s">
        <v>197</v>
      </c>
      <c r="M25" s="45" t="s">
        <v>212</v>
      </c>
      <c r="N25" s="45" t="s">
        <v>203</v>
      </c>
      <c r="O25" s="46"/>
    </row>
    <row r="26" spans="2:16" x14ac:dyDescent="0.25">
      <c r="B26" s="44"/>
      <c r="C26" s="47" t="s">
        <v>103</v>
      </c>
      <c r="D26" s="45"/>
      <c r="E26" s="45"/>
      <c r="F26" s="45"/>
      <c r="G26" s="45"/>
      <c r="H26" s="45"/>
      <c r="I26" s="45" t="s">
        <v>185</v>
      </c>
      <c r="J26" s="45" t="s">
        <v>214</v>
      </c>
      <c r="K26" s="45" t="s">
        <v>192</v>
      </c>
      <c r="L26" s="45" t="s">
        <v>153</v>
      </c>
      <c r="M26" s="45" t="s">
        <v>213</v>
      </c>
      <c r="N26" s="45" t="s">
        <v>204</v>
      </c>
      <c r="O26" s="46"/>
    </row>
    <row r="27" spans="2:16" x14ac:dyDescent="0.25">
      <c r="B27" s="44"/>
      <c r="C27" s="47" t="s">
        <v>102</v>
      </c>
      <c r="D27" s="45"/>
      <c r="E27" s="45" t="s">
        <v>132</v>
      </c>
      <c r="F27" s="45"/>
      <c r="G27" s="45"/>
      <c r="H27" s="45"/>
      <c r="I27" s="45" t="s">
        <v>5</v>
      </c>
      <c r="J27" s="45" t="s">
        <v>215</v>
      </c>
      <c r="K27" s="45" t="s">
        <v>214</v>
      </c>
      <c r="L27" s="45" t="s">
        <v>5</v>
      </c>
      <c r="M27" s="45" t="s">
        <v>5</v>
      </c>
      <c r="N27" s="45" t="s">
        <v>205</v>
      </c>
      <c r="O27" s="46"/>
    </row>
    <row r="28" spans="2:16" x14ac:dyDescent="0.25">
      <c r="B28" s="44"/>
      <c r="C28" s="47" t="s">
        <v>121</v>
      </c>
      <c r="D28" s="45"/>
      <c r="E28" s="45" t="s">
        <v>137</v>
      </c>
      <c r="F28" s="45"/>
      <c r="G28" s="45"/>
      <c r="H28" s="45"/>
      <c r="I28" s="45"/>
      <c r="J28" s="45" t="s">
        <v>216</v>
      </c>
      <c r="K28" s="45" t="s">
        <v>215</v>
      </c>
      <c r="L28" s="45"/>
      <c r="M28" s="45"/>
      <c r="N28" s="45" t="s">
        <v>206</v>
      </c>
      <c r="O28" s="46"/>
    </row>
    <row r="29" spans="2:16" x14ac:dyDescent="0.25">
      <c r="B29" s="44"/>
      <c r="C29" s="95" t="s">
        <v>268</v>
      </c>
      <c r="D29" s="45"/>
      <c r="E29" s="45" t="s">
        <v>133</v>
      </c>
      <c r="F29" s="45"/>
      <c r="G29" s="45"/>
      <c r="H29" s="45"/>
      <c r="I29" s="45"/>
      <c r="J29" s="45" t="s">
        <v>153</v>
      </c>
      <c r="K29" s="45" t="s">
        <v>216</v>
      </c>
      <c r="L29" s="45"/>
      <c r="M29" s="45"/>
      <c r="N29" s="45" t="s">
        <v>207</v>
      </c>
      <c r="O29" s="46"/>
    </row>
    <row r="30" spans="2:16" x14ac:dyDescent="0.25">
      <c r="B30" s="44"/>
      <c r="C30" s="47" t="s">
        <v>107</v>
      </c>
      <c r="D30" s="45"/>
      <c r="E30" s="45" t="s">
        <v>134</v>
      </c>
      <c r="F30" s="45"/>
      <c r="G30" s="45"/>
      <c r="H30" s="45"/>
      <c r="I30" s="45"/>
      <c r="J30" s="45" t="s">
        <v>5</v>
      </c>
      <c r="K30" s="45" t="s">
        <v>153</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278</v>
      </c>
      <c r="D35" s="45"/>
      <c r="E35" s="45"/>
      <c r="F35" s="45"/>
      <c r="G35" s="45"/>
      <c r="H35" s="45"/>
      <c r="I35" s="45" t="s">
        <v>70</v>
      </c>
      <c r="J35" s="45"/>
      <c r="K35" s="45"/>
      <c r="L35" s="45"/>
      <c r="M35" s="45"/>
      <c r="N35" s="45"/>
      <c r="O35" s="46"/>
    </row>
    <row r="36" spans="2:15" x14ac:dyDescent="0.25">
      <c r="B36" s="44"/>
      <c r="C36" s="47" t="s">
        <v>283</v>
      </c>
      <c r="D36" s="45"/>
      <c r="E36" s="45"/>
      <c r="F36" s="45"/>
      <c r="G36" s="45"/>
      <c r="H36" s="45"/>
      <c r="I36" s="45" t="s">
        <v>90</v>
      </c>
      <c r="J36" s="45"/>
      <c r="K36" s="45"/>
      <c r="L36" s="45"/>
      <c r="M36" s="45"/>
      <c r="N36" s="45"/>
      <c r="O36" s="46"/>
    </row>
    <row r="37" spans="2:15" x14ac:dyDescent="0.25">
      <c r="B37" s="44"/>
      <c r="C37" s="47" t="s">
        <v>117</v>
      </c>
      <c r="D37" s="45"/>
      <c r="E37" s="76" t="s">
        <v>155</v>
      </c>
      <c r="F37" s="45"/>
      <c r="G37" s="45"/>
      <c r="H37" s="45"/>
      <c r="I37" s="45" t="s">
        <v>83</v>
      </c>
      <c r="J37" s="45"/>
      <c r="K37" s="45"/>
      <c r="L37" s="45"/>
      <c r="M37" s="45"/>
      <c r="N37" s="45"/>
      <c r="O37" s="46"/>
    </row>
    <row r="38" spans="2:15" x14ac:dyDescent="0.25">
      <c r="B38" s="44"/>
      <c r="C38" s="47" t="s">
        <v>119</v>
      </c>
      <c r="D38" s="45"/>
      <c r="E38" s="45">
        <v>1990</v>
      </c>
      <c r="F38" s="45"/>
      <c r="G38" s="45"/>
      <c r="H38" s="45"/>
      <c r="I38" s="45"/>
      <c r="J38" s="45"/>
      <c r="K38" s="45"/>
      <c r="L38" s="45"/>
      <c r="M38" s="45"/>
      <c r="N38" s="45"/>
      <c r="O38" s="46"/>
    </row>
    <row r="39" spans="2:15" x14ac:dyDescent="0.25">
      <c r="B39" s="44"/>
      <c r="C39" s="47" t="s">
        <v>97</v>
      </c>
      <c r="D39" s="45"/>
      <c r="E39" s="45">
        <v>1991</v>
      </c>
      <c r="F39" s="45"/>
      <c r="G39" s="45"/>
      <c r="H39" s="45"/>
      <c r="I39" s="45"/>
      <c r="J39" s="45"/>
      <c r="K39" s="45"/>
      <c r="L39" s="45"/>
      <c r="M39" s="45"/>
      <c r="N39" s="45"/>
      <c r="O39" s="46"/>
    </row>
    <row r="40" spans="2:15" x14ac:dyDescent="0.25">
      <c r="B40" s="44"/>
      <c r="C40" s="47" t="s">
        <v>99</v>
      </c>
      <c r="D40" s="45"/>
      <c r="E40" s="45">
        <v>1992</v>
      </c>
      <c r="F40" s="45"/>
      <c r="G40" s="45"/>
      <c r="H40" s="45"/>
      <c r="I40" s="45"/>
      <c r="J40" s="45"/>
      <c r="K40" s="45"/>
      <c r="L40" s="45"/>
      <c r="M40" s="45"/>
      <c r="N40" s="45"/>
      <c r="O40" s="46"/>
    </row>
    <row r="41" spans="2:15" x14ac:dyDescent="0.25">
      <c r="B41" s="44"/>
      <c r="C41" s="47" t="s">
        <v>105</v>
      </c>
      <c r="D41" s="45"/>
      <c r="E41" s="45">
        <v>1993</v>
      </c>
      <c r="F41" s="45"/>
      <c r="G41" s="45"/>
      <c r="H41" s="45"/>
      <c r="I41" s="45"/>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A143" sqref="A143:XFD159"/>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317</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8.75" x14ac:dyDescent="0.25">
      <c r="A7" s="16"/>
      <c r="B7" s="26"/>
      <c r="C7" s="27" t="s">
        <v>166</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160</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1" t="s">
        <v>312</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96</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163</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79" t="s">
        <v>161</v>
      </c>
      <c r="D17" s="35" t="s">
        <v>318</v>
      </c>
      <c r="E17" s="10">
        <f ca="1">IFERROR(INDEX(INDIRECT(SUBSTITUTE(RIGHT($D$15,LEN($D$15)-4)," ","_")),MATCH($D$14&amp;E$16,'[1]LACO2 data'!$B$2:$B$577,0),MATCH($D17,'[1]LACO2 data'!$A$1:$AB$1,0)),"")</f>
        <v>1797.9138780718695</v>
      </c>
      <c r="F17" s="55">
        <f ca="1">IFERROR(INDEX(INDIRECT(SUBSTITUTE(RIGHT($D$15,LEN($D$15)-4)," ","_")),MATCH($D$14&amp;F$16,'[1]LACO2 data'!$B$2:$B$577,0),MATCH($D17,'[1]LACO2 data'!$A$1:$AB$1,0)),"")</f>
        <v>1806.75613935207</v>
      </c>
      <c r="G17" s="55">
        <f ca="1">IFERROR(INDEX(INDIRECT(SUBSTITUTE(RIGHT($D$15,LEN($D$15)-4)," ","_")),MATCH($D$14&amp;G$16,'[1]LACO2 data'!$B$2:$B$577,0),MATCH($D17,'[1]LACO2 data'!$A$1:$AB$1,0)),"")</f>
        <v>1751.3034696062202</v>
      </c>
      <c r="H17" s="55">
        <f ca="1">IFERROR(INDEX(INDIRECT(SUBSTITUTE(RIGHT($D$15,LEN($D$15)-4)," ","_")),MATCH($D$14&amp;H$16,'[1]LACO2 data'!$B$2:$B$577,0),MATCH($D17,'[1]LACO2 data'!$A$1:$AB$1,0)),"")</f>
        <v>1755.6068640883634</v>
      </c>
      <c r="I17" s="55">
        <f ca="1">IFERROR(INDEX(INDIRECT(SUBSTITUTE(RIGHT($D$15,LEN($D$15)-4)," ","_")),MATCH($D$14&amp;I$16,'[1]LACO2 data'!$B$2:$B$577,0),MATCH($D17,'[1]LACO2 data'!$A$1:$AB$1,0)),"")</f>
        <v>1579.862871979037</v>
      </c>
      <c r="J17" s="55">
        <f ca="1">IFERROR(INDEX(INDIRECT(SUBSTITUTE(RIGHT($D$15,LEN($D$15)-4)," ","_")),MATCH($D$14&amp;J$16,'[1]LACO2 data'!$B$2:$B$577,0),MATCH($D17,'[1]LACO2 data'!$A$1:$AB$1,0)),"")</f>
        <v>1651.4386747089357</v>
      </c>
      <c r="K17" s="55">
        <f ca="1">IFERROR(INDEX(INDIRECT(SUBSTITUTE(RIGHT($D$15,LEN($D$15)-4)," ","_")),MATCH($D$14&amp;K$16,'[1]LACO2 data'!$B$2:$B$577,0),MATCH($D17,'[1]LACO2 data'!$A$1:$AB$1,0)),"")</f>
        <v>1550.8894398353571</v>
      </c>
      <c r="L17" s="55">
        <f ca="1">IFERROR(INDEX(INDIRECT(SUBSTITUTE(RIGHT($D$15,LEN($D$15)-4)," ","_")),MATCH($D$14&amp;L$16,'[1]LACO2 data'!$B$2:$B$577,0),MATCH($D17,'[1]LACO2 data'!$A$1:$AB$1,0)),"")</f>
        <v>1635.6868517526007</v>
      </c>
      <c r="M17" s="55">
        <f ca="1">IFERROR(INDEX(INDIRECT(SUBSTITUTE(RIGHT($D$15,LEN($D$15)-4)," ","_")),MATCH($D$14&amp;M$16,'[1]LACO2 data'!$B$2:$B$577,0),MATCH($D17,'[1]LACO2 data'!$A$1:$AB$1,0)),"")</f>
        <v>1562.0032791311332</v>
      </c>
      <c r="N17" s="56" t="s">
        <v>306</v>
      </c>
      <c r="O17" s="63"/>
      <c r="P17" s="18"/>
      <c r="Q17" s="18"/>
      <c r="R17" s="18"/>
      <c r="S17" s="18"/>
      <c r="T17" s="18"/>
      <c r="U17" s="18"/>
      <c r="V17" s="18"/>
      <c r="W17" s="18"/>
      <c r="X17" s="94"/>
      <c r="Y17" s="23"/>
    </row>
    <row r="18" spans="1:25" s="3" customFormat="1" ht="31.5" customHeight="1" x14ac:dyDescent="0.25">
      <c r="A18" s="13"/>
      <c r="B18" s="14"/>
      <c r="C18" s="580"/>
      <c r="D18" s="35" t="s">
        <v>15</v>
      </c>
      <c r="E18" s="10">
        <f ca="1">IFERROR(INDEX(INDIRECT(SUBSTITUTE(RIGHT($D$15,LEN($D$15)-4)," ","_")),MATCH($D$14&amp;E$16,'[1]LACO2 data'!$B$2:$B$577,0),MATCH($D18,'[1]LACO2 data'!$A$1:$AB$1,0)),"")</f>
        <v>859.70580695754404</v>
      </c>
      <c r="F18" s="10">
        <f ca="1">IFERROR(INDEX(INDIRECT(SUBSTITUTE(RIGHT($D$15,LEN($D$15)-4)," ","_")),MATCH($D$14&amp;F$16,'[1]LACO2 data'!$B$2:$B$577,0),MATCH($D18,'[1]LACO2 data'!$A$1:$AB$1,0)),"")</f>
        <v>857.67943606137953</v>
      </c>
      <c r="G18" s="10">
        <f ca="1">IFERROR(INDEX(INDIRECT(SUBSTITUTE(RIGHT($D$15,LEN($D$15)-4)," ","_")),MATCH($D$14&amp;G$16,'[1]LACO2 data'!$B$2:$B$577,0),MATCH($D18,'[1]LACO2 data'!$A$1:$AB$1,0)),"")</f>
        <v>822.11856946059527</v>
      </c>
      <c r="H18" s="10">
        <f ca="1">IFERROR(INDEX(INDIRECT(SUBSTITUTE(RIGHT($D$15,LEN($D$15)-4)," ","_")),MATCH($D$14&amp;H$16,'[1]LACO2 data'!$B$2:$B$577,0),MATCH($D18,'[1]LACO2 data'!$A$1:$AB$1,0)),"")</f>
        <v>832.475122721459</v>
      </c>
      <c r="I18" s="10">
        <f ca="1">IFERROR(INDEX(INDIRECT(SUBSTITUTE(RIGHT($D$15,LEN($D$15)-4)," ","_")),MATCH($D$14&amp;I$16,'[1]LACO2 data'!$B$2:$B$577,0),MATCH($D18,'[1]LACO2 data'!$A$1:$AB$1,0)),"")</f>
        <v>736.24590444046532</v>
      </c>
      <c r="J18" s="10">
        <f ca="1">IFERROR(INDEX(INDIRECT(SUBSTITUTE(RIGHT($D$15,LEN($D$15)-4)," ","_")),MATCH($D$14&amp;J$16,'[1]LACO2 data'!$B$2:$B$577,0),MATCH($D18,'[1]LACO2 data'!$A$1:$AB$1,0)),"")</f>
        <v>779.0319740353965</v>
      </c>
      <c r="K18" s="10">
        <f ca="1">IFERROR(INDEX(INDIRECT(SUBSTITUTE(RIGHT($D$15,LEN($D$15)-4)," ","_")),MATCH($D$14&amp;K$16,'[1]LACO2 data'!$B$2:$B$577,0),MATCH($D18,'[1]LACO2 data'!$A$1:$AB$1,0)),"")</f>
        <v>749.14179155231125</v>
      </c>
      <c r="L18" s="10">
        <f ca="1">IFERROR(INDEX(INDIRECT(SUBSTITUTE(RIGHT($D$15,LEN($D$15)-4)," ","_")),MATCH($D$14&amp;L$16,'[1]LACO2 data'!$B$2:$B$577,0),MATCH($D18,'[1]LACO2 data'!$A$1:$AB$1,0)),"")</f>
        <v>795.72975285242694</v>
      </c>
      <c r="M18" s="10">
        <f ca="1">IFERROR(INDEX(INDIRECT(SUBSTITUTE(RIGHT($D$15,LEN($D$15)-4)," ","_")),MATCH($D$14&amp;M$16,'[1]LACO2 data'!$B$2:$B$577,0),MATCH($D18,'[1]LACO2 data'!$A$1:$AB$1,0)),"")</f>
        <v>743.98389859307019</v>
      </c>
      <c r="N18" s="9" t="s">
        <v>306</v>
      </c>
      <c r="O18" s="64"/>
      <c r="P18" s="18"/>
      <c r="Q18" s="18"/>
      <c r="R18" s="18"/>
      <c r="S18" s="18"/>
      <c r="T18" s="18"/>
      <c r="U18" s="18"/>
      <c r="V18" s="18"/>
      <c r="W18" s="18"/>
      <c r="X18" s="94"/>
      <c r="Y18" s="23"/>
    </row>
    <row r="19" spans="1:25" s="3" customFormat="1" ht="30" customHeight="1" x14ac:dyDescent="0.25">
      <c r="A19" s="13"/>
      <c r="B19" s="14"/>
      <c r="C19" s="580"/>
      <c r="D19" s="35" t="s">
        <v>16</v>
      </c>
      <c r="E19" s="10">
        <f ca="1">IFERROR(INDEX(INDIRECT(SUBSTITUTE(RIGHT($D$15,LEN($D$15)-4)," ","_")),MATCH($D$14&amp;E$16,'[1]LACO2 data'!$B$2:$B$577,0),MATCH($D19,'[1]LACO2 data'!$A$1:$AB$1,0)),"")</f>
        <v>590.08994175782141</v>
      </c>
      <c r="F19" s="10">
        <f ca="1">IFERROR(INDEX(INDIRECT(SUBSTITUTE(RIGHT($D$15,LEN($D$15)-4)," ","_")),MATCH($D$14&amp;F$16,'[1]LACO2 data'!$B$2:$B$577,0),MATCH($D19,'[1]LACO2 data'!$A$1:$AB$1,0)),"")</f>
        <v>590.18899749489287</v>
      </c>
      <c r="G19" s="10">
        <f ca="1">IFERROR(INDEX(INDIRECT(SUBSTITUTE(RIGHT($D$15,LEN($D$15)-4)," ","_")),MATCH($D$14&amp;G$16,'[1]LACO2 data'!$B$2:$B$577,0),MATCH($D19,'[1]LACO2 data'!$A$1:$AB$1,0)),"")</f>
        <v>575.8052186658291</v>
      </c>
      <c r="H19" s="10">
        <f ca="1">IFERROR(INDEX(INDIRECT(SUBSTITUTE(RIGHT($D$15,LEN($D$15)-4)," ","_")),MATCH($D$14&amp;H$16,'[1]LACO2 data'!$B$2:$B$577,0),MATCH($D19,'[1]LACO2 data'!$A$1:$AB$1,0)),"")</f>
        <v>581.30714439127826</v>
      </c>
      <c r="I19" s="10">
        <f ca="1">IFERROR(INDEX(INDIRECT(SUBSTITUTE(RIGHT($D$15,LEN($D$15)-4)," ","_")),MATCH($D$14&amp;I$16,'[1]LACO2 data'!$B$2:$B$577,0),MATCH($D19,'[1]LACO2 data'!$A$1:$AB$1,0)),"")</f>
        <v>520.76526969098757</v>
      </c>
      <c r="J19" s="10">
        <f ca="1">IFERROR(INDEX(INDIRECT(SUBSTITUTE(RIGHT($D$15,LEN($D$15)-4)," ","_")),MATCH($D$14&amp;J$16,'[1]LACO2 data'!$B$2:$B$577,0),MATCH($D19,'[1]LACO2 data'!$A$1:$AB$1,0)),"")</f>
        <v>553.2002996231048</v>
      </c>
      <c r="K19" s="10">
        <f ca="1">IFERROR(INDEX(INDIRECT(SUBSTITUTE(RIGHT($D$15,LEN($D$15)-4)," ","_")),MATCH($D$14&amp;K$16,'[1]LACO2 data'!$B$2:$B$577,0),MATCH($D19,'[1]LACO2 data'!$A$1:$AB$1,0)),"")</f>
        <v>489.41428067208199</v>
      </c>
      <c r="L19" s="10">
        <f ca="1">IFERROR(INDEX(INDIRECT(SUBSTITUTE(RIGHT($D$15,LEN($D$15)-4)," ","_")),MATCH($D$14&amp;L$16,'[1]LACO2 data'!$B$2:$B$577,0),MATCH($D19,'[1]LACO2 data'!$A$1:$AB$1,0)),"")</f>
        <v>528.545035650302</v>
      </c>
      <c r="M19" s="10">
        <f ca="1">IFERROR(INDEX(INDIRECT(SUBSTITUTE(RIGHT($D$15,LEN($D$15)-4)," ","_")),MATCH($D$14&amp;M$16,'[1]LACO2 data'!$B$2:$B$577,0),MATCH($D19,'[1]LACO2 data'!$A$1:$AB$1,0)),"")</f>
        <v>509.15718348053389</v>
      </c>
      <c r="N19" s="9" t="s">
        <v>306</v>
      </c>
      <c r="O19" s="64"/>
      <c r="P19" s="18"/>
      <c r="Q19" s="18"/>
      <c r="R19" s="18"/>
      <c r="S19" s="18"/>
      <c r="T19" s="18"/>
      <c r="U19" s="18"/>
      <c r="V19" s="18"/>
      <c r="W19" s="18"/>
      <c r="X19" s="94"/>
      <c r="Y19" s="23"/>
    </row>
    <row r="20" spans="1:25" s="3" customFormat="1" ht="28.5" customHeight="1" x14ac:dyDescent="0.25">
      <c r="A20" s="13"/>
      <c r="B20" s="14"/>
      <c r="C20" s="580"/>
      <c r="D20" s="35" t="s">
        <v>17</v>
      </c>
      <c r="E20" s="10">
        <f ca="1">IFERROR(INDEX(INDIRECT(SUBSTITUTE(RIGHT($D$15,LEN($D$15)-4)," ","_")),MATCH($D$14&amp;E$16,'[1]LACO2 data'!$B$2:$B$577,0),MATCH($D20,'[1]LACO2 data'!$A$1:$AB$1,0)),"")</f>
        <v>348.11812935650431</v>
      </c>
      <c r="F20" s="10">
        <f ca="1">IFERROR(INDEX(INDIRECT(SUBSTITUTE(RIGHT($D$15,LEN($D$15)-4)," ","_")),MATCH($D$14&amp;F$16,'[1]LACO2 data'!$B$2:$B$577,0),MATCH($D20,'[1]LACO2 data'!$A$1:$AB$1,0)),"")</f>
        <v>358.8877057957979</v>
      </c>
      <c r="G20" s="10">
        <f ca="1">IFERROR(INDEX(INDIRECT(SUBSTITUTE(RIGHT($D$15,LEN($D$15)-4)," ","_")),MATCH($D$14&amp;G$16,'[1]LACO2 data'!$B$2:$B$577,0),MATCH($D20,'[1]LACO2 data'!$A$1:$AB$1,0)),"")</f>
        <v>353.37968147979581</v>
      </c>
      <c r="H20" s="10">
        <f ca="1">IFERROR(INDEX(INDIRECT(SUBSTITUTE(RIGHT($D$15,LEN($D$15)-4)," ","_")),MATCH($D$14&amp;H$16,'[1]LACO2 data'!$B$2:$B$577,0),MATCH($D20,'[1]LACO2 data'!$A$1:$AB$1,0)),"")</f>
        <v>341.82459697562638</v>
      </c>
      <c r="I20" s="10">
        <f ca="1">IFERROR(INDEX(INDIRECT(SUBSTITUTE(RIGHT($D$15,LEN($D$15)-4)," ","_")),MATCH($D$14&amp;I$16,'[1]LACO2 data'!$B$2:$B$577,0),MATCH($D20,'[1]LACO2 data'!$A$1:$AB$1,0)),"")</f>
        <v>322.85169784758426</v>
      </c>
      <c r="J20" s="10">
        <f ca="1">IFERROR(INDEX(INDIRECT(SUBSTITUTE(RIGHT($D$15,LEN($D$15)-4)," ","_")),MATCH($D$14&amp;J$16,'[1]LACO2 data'!$B$2:$B$577,0),MATCH($D20,'[1]LACO2 data'!$A$1:$AB$1,0)),"")</f>
        <v>319.20640105043447</v>
      </c>
      <c r="K20" s="10">
        <f ca="1">IFERROR(INDEX(INDIRECT(SUBSTITUTE(RIGHT($D$15,LEN($D$15)-4)," ","_")),MATCH($D$14&amp;K$16,'[1]LACO2 data'!$B$2:$B$577,0),MATCH($D20,'[1]LACO2 data'!$A$1:$AB$1,0)),"")</f>
        <v>312.33336761096393</v>
      </c>
      <c r="L20" s="10">
        <f ca="1">IFERROR(INDEX(INDIRECT(SUBSTITUTE(RIGHT($D$15,LEN($D$15)-4)," ","_")),MATCH($D$14&amp;L$16,'[1]LACO2 data'!$B$2:$B$577,0),MATCH($D20,'[1]LACO2 data'!$A$1:$AB$1,0)),"")</f>
        <v>311.41206324987201</v>
      </c>
      <c r="M20" s="10">
        <f ca="1">IFERROR(INDEX(INDIRECT(SUBSTITUTE(RIGHT($D$15,LEN($D$15)-4)," ","_")),MATCH($D$14&amp;M$16,'[1]LACO2 data'!$B$2:$B$577,0),MATCH($D20,'[1]LACO2 data'!$A$1:$AB$1,0)),"")</f>
        <v>308.86219705752933</v>
      </c>
      <c r="N20" s="9" t="s">
        <v>306</v>
      </c>
      <c r="O20" s="64"/>
      <c r="P20" s="18"/>
      <c r="Q20" s="18"/>
      <c r="R20" s="18"/>
      <c r="S20" s="18"/>
      <c r="T20" s="18"/>
      <c r="U20" s="18"/>
      <c r="V20" s="18"/>
      <c r="W20" s="18"/>
      <c r="X20" s="94"/>
      <c r="Y20" s="23"/>
    </row>
    <row r="21" spans="1:25" s="3" customFormat="1" ht="36.75" customHeight="1" thickBot="1" x14ac:dyDescent="0.3">
      <c r="A21" s="13"/>
      <c r="B21" s="14"/>
      <c r="C21" s="581"/>
      <c r="D21" s="65" t="s">
        <v>18</v>
      </c>
      <c r="E21" s="60">
        <f ca="1">IFERROR(INDEX(INDIRECT(SUBSTITUTE(RIGHT($D$15,LEN($D$15)-4)," ","_")),MATCH($D$14&amp;E$16,'[1]LACO2 data'!$B$2:$B$577,0),MATCH($D21,'[1]LACO2 data'!$A$1:$AB$1,0)),"")</f>
        <v>8.6352246063951341</v>
      </c>
      <c r="F21" s="60">
        <f ca="1">IFERROR(INDEX(INDIRECT(SUBSTITUTE(RIGHT($D$15,LEN($D$15)-4)," ","_")),MATCH($D$14&amp;F$16,'[1]LACO2 data'!$B$2:$B$577,0),MATCH($D21,'[1]LACO2 data'!$A$1:$AB$1,0)),"")</f>
        <v>8.6331921955959512</v>
      </c>
      <c r="G21" s="60">
        <f ca="1">IFERROR(INDEX(INDIRECT(SUBSTITUTE(RIGHT($D$15,LEN($D$15)-4)," ","_")),MATCH($D$14&amp;G$16,'[1]LACO2 data'!$B$2:$B$577,0),MATCH($D21,'[1]LACO2 data'!$A$1:$AB$1,0)),"")</f>
        <v>8.2504866745505776</v>
      </c>
      <c r="H21" s="60">
        <f ca="1">IFERROR(INDEX(INDIRECT(SUBSTITUTE(RIGHT($D$15,LEN($D$15)-4)," ","_")),MATCH($D$14&amp;H$16,'[1]LACO2 data'!$B$2:$B$577,0),MATCH($D21,'[1]LACO2 data'!$A$1:$AB$1,0)),"")</f>
        <v>8.2053802859414571</v>
      </c>
      <c r="I21" s="60">
        <f ca="1">IFERROR(INDEX(INDIRECT(SUBSTITUTE(RIGHT($D$15,LEN($D$15)-4)," ","_")),MATCH($D$14&amp;I$16,'[1]LACO2 data'!$B$2:$B$577,0),MATCH($D21,'[1]LACO2 data'!$A$1:$AB$1,0)),"")</f>
        <v>7.2793312715304825</v>
      </c>
      <c r="J21" s="60">
        <f ca="1">IFERROR(INDEX(INDIRECT(SUBSTITUTE(RIGHT($D$15,LEN($D$15)-4)," ","_")),MATCH($D$14&amp;J$16,'[1]LACO2 data'!$B$2:$B$577,0),MATCH($D21,'[1]LACO2 data'!$A$1:$AB$1,0)),"")</f>
        <v>7.5053487662058451</v>
      </c>
      <c r="K21" s="60">
        <f ca="1">IFERROR(INDEX(INDIRECT(SUBSTITUTE(RIGHT($D$15,LEN($D$15)-4)," ","_")),MATCH($D$14&amp;K$16,'[1]LACO2 data'!$B$2:$B$577,0),MATCH($D21,'[1]LACO2 data'!$A$1:$AB$1,0)),"")</f>
        <v>6.9524262991553361</v>
      </c>
      <c r="L21" s="60">
        <f ca="1">IFERROR(INDEX(INDIRECT(SUBSTITUTE(RIGHT($D$15,LEN($D$15)-4)," ","_")),MATCH($D$14&amp;L$16,'[1]LACO2 data'!$B$2:$B$577,0),MATCH($D21,'[1]LACO2 data'!$A$1:$AB$1,0)),"")</f>
        <v>7.2451289889422963</v>
      </c>
      <c r="M21" s="60">
        <f ca="1">IFERROR(INDEX(INDIRECT(SUBSTITUTE(RIGHT($D$15,LEN($D$15)-4)," ","_")),MATCH($D$14&amp;M$16,'[1]LACO2 data'!$B$2:$B$577,0),MATCH($D21,'[1]LACO2 data'!$A$1:$AB$1,0)),"")</f>
        <v>6.8455063032718613</v>
      </c>
      <c r="N21" s="61" t="s">
        <v>309</v>
      </c>
      <c r="O21" s="66"/>
      <c r="P21" s="18"/>
      <c r="Q21" s="18"/>
      <c r="R21" s="18"/>
      <c r="S21" s="18"/>
      <c r="T21" s="18"/>
      <c r="U21" s="18"/>
      <c r="V21" s="18"/>
      <c r="W21" s="18"/>
      <c r="X21" s="94"/>
      <c r="Y21" s="23"/>
    </row>
    <row r="22" spans="1:25" s="3" customFormat="1" ht="29.25" customHeight="1" x14ac:dyDescent="0.25">
      <c r="A22" s="13"/>
      <c r="B22" s="14"/>
      <c r="C22" s="582" t="s">
        <v>162</v>
      </c>
      <c r="D22" s="54" t="s">
        <v>3</v>
      </c>
      <c r="E22" s="55" t="str">
        <f ca="1">IFERROR(INDEX(INDIRECT(SUBSTITUTE(RIGHT($D$15,LEN($D$15)-4)," ","_")),MATCH($D$14&amp;E$16,'[1]LACO2 data'!$B$2:$B$577,0),MATCH($D22,'[1]LACO2 data'!$A$1:$AB$1,0)),"")</f>
        <v/>
      </c>
      <c r="F22" s="55" t="str">
        <f ca="1">IFERROR(INDEX(INDIRECT(SUBSTITUTE(RIGHT($D$15,LEN($D$15)-4)," ","_")),MATCH($D$14&amp;F$16,'[1]LACO2 data'!$B$2:$B$577,0),MATCH($D22,'[1]LACO2 data'!$A$1:$AB$1,0)),"")</f>
        <v/>
      </c>
      <c r="G22" s="55" t="str">
        <f ca="1">IFERROR(INDEX(INDIRECT(SUBSTITUTE(RIGHT($D$15,LEN($D$15)-4)," ","_")),MATCH($D$14&amp;G$16,'[1]LACO2 data'!$B$2:$B$577,0),MATCH($D22,'[1]LACO2 data'!$A$1:$AB$1,0)),"")</f>
        <v/>
      </c>
      <c r="H22" s="55" t="str">
        <f ca="1">IFERROR(INDEX(INDIRECT(SUBSTITUTE(RIGHT($D$15,LEN($D$15)-4)," ","_")),MATCH($D$14&amp;H$16,'[1]LACO2 data'!$B$2:$B$577,0),MATCH($D22,'[1]LACO2 data'!$A$1:$AB$1,0)),"")</f>
        <v/>
      </c>
      <c r="I22" s="55" t="str">
        <f ca="1">IFERROR(INDEX(INDIRECT(SUBSTITUTE(RIGHT($D$15,LEN($D$15)-4)," ","_")),MATCH($D$14&amp;I$16,'[1]LACO2 data'!$B$2:$B$577,0),MATCH($D22,'[1]LACO2 data'!$A$1:$AB$1,0)),"")</f>
        <v/>
      </c>
      <c r="J22" s="55" t="str">
        <f ca="1">IFERROR(INDEX(INDIRECT(SUBSTITUTE(RIGHT($D$15,LEN($D$15)-4)," ","_")),MATCH($D$14&amp;J$16,'[1]LACO2 data'!$B$2:$B$577,0),MATCH($D22,'[1]LACO2 data'!$A$1:$AB$1,0)),"")</f>
        <v/>
      </c>
      <c r="K22" s="55" t="str">
        <f ca="1">IFERROR(INDEX(INDIRECT(SUBSTITUTE(RIGHT($D$15,LEN($D$15)-4)," ","_")),MATCH($D$14&amp;K$16,'[1]LACO2 data'!$B$2:$B$577,0),MATCH($D22,'[1]LACO2 data'!$A$1:$AB$1,0)),"")</f>
        <v/>
      </c>
      <c r="L22" s="55" t="str">
        <f ca="1">IFERROR(INDEX(INDIRECT(SUBSTITUTE(RIGHT($D$15,LEN($D$15)-4)," ","_")),MATCH($D$14&amp;L$16,'[1]LACO2 data'!$B$2:$B$577,0),MATCH($D22,'[1]LACO2 data'!$A$1:$AB$1,0)),"")</f>
        <v/>
      </c>
      <c r="M22" s="55" t="str">
        <f ca="1">IFERROR(INDEX(INDIRECT(SUBSTITUTE(RIGHT($D$15,LEN($D$15)-4)," ","_")),MATCH($D$14&amp;M$16,'[1]LACO2 data'!$B$2:$B$577,0),MATCH($D22,'[1]LACO2 data'!$A$1:$AB$1,0)),"")</f>
        <v/>
      </c>
      <c r="N22" s="56" t="s">
        <v>1</v>
      </c>
      <c r="O22" s="57"/>
      <c r="P22" s="18"/>
      <c r="Q22" s="18"/>
      <c r="R22" s="18"/>
      <c r="S22" s="18"/>
      <c r="T22" s="18"/>
      <c r="U22" s="18"/>
      <c r="V22" s="18"/>
      <c r="W22" s="18"/>
      <c r="X22" s="94"/>
      <c r="Y22" s="23"/>
    </row>
    <row r="23" spans="1:25" s="3" customFormat="1" ht="25.5" customHeight="1" x14ac:dyDescent="0.25">
      <c r="A23" s="13"/>
      <c r="B23" s="14"/>
      <c r="C23" s="583"/>
      <c r="D23" s="36" t="s">
        <v>249</v>
      </c>
      <c r="E23" s="10">
        <f ca="1">IFERROR(INDEX(INDIRECT(SUBSTITUTE(RIGHT($D$15,LEN($D$15)-4)," ","_")),MATCH($D$14&amp;E$16,'[1]LACO2 data'!$B$2:$B$577,0),MATCH($D23,'[1]LACO2 data'!$A$1:$AB$1,0)),"")</f>
        <v>4.1711450367299951</v>
      </c>
      <c r="F23" s="10">
        <f ca="1">IFERROR(INDEX(INDIRECT(SUBSTITUTE(RIGHT($D$15,LEN($D$15)-4)," ","_")),MATCH($D$14&amp;F$16,'[1]LACO2 data'!$B$2:$B$577,0),MATCH($D23,'[1]LACO2 data'!$A$1:$AB$1,0)),"")</f>
        <v>2.9336086887523951</v>
      </c>
      <c r="G23" s="10">
        <f ca="1">IFERROR(INDEX(INDIRECT(SUBSTITUTE(RIGHT($D$15,LEN($D$15)-4)," ","_")),MATCH($D$14&amp;G$16,'[1]LACO2 data'!$B$2:$B$577,0),MATCH($D23,'[1]LACO2 data'!$A$1:$AB$1,0)),"")</f>
        <v>1.5949292687955559</v>
      </c>
      <c r="H23" s="10">
        <f ca="1">IFERROR(INDEX(INDIRECT(SUBSTITUTE(RIGHT($D$15,LEN($D$15)-4)," ","_")),MATCH($D$14&amp;H$16,'[1]LACO2 data'!$B$2:$B$577,0),MATCH($D23,'[1]LACO2 data'!$A$1:$AB$1,0)),"")</f>
        <v>0.50862470882828337</v>
      </c>
      <c r="I23" s="10">
        <f ca="1">IFERROR(INDEX(INDIRECT(SUBSTITUTE(RIGHT($D$15,LEN($D$15)-4)," ","_")),MATCH($D$14&amp;I$16,'[1]LACO2 data'!$B$2:$B$577,0),MATCH($D23,'[1]LACO2 data'!$A$1:$AB$1,0)),"")</f>
        <v>-0.10239943149043085</v>
      </c>
      <c r="J23" s="10">
        <f ca="1">IFERROR(INDEX(INDIRECT(SUBSTITUTE(RIGHT($D$15,LEN($D$15)-4)," ","_")),MATCH($D$14&amp;J$16,'[1]LACO2 data'!$B$2:$B$577,0),MATCH($D23,'[1]LACO2 data'!$A$1:$AB$1,0)),"")</f>
        <v>-2.2883903105261263</v>
      </c>
      <c r="K23" s="10">
        <f ca="1">IFERROR(INDEX(INDIRECT(SUBSTITUTE(RIGHT($D$15,LEN($D$15)-4)," ","_")),MATCH($D$14&amp;K$16,'[1]LACO2 data'!$B$2:$B$577,0),MATCH($D23,'[1]LACO2 data'!$A$1:$AB$1,0)),"")</f>
        <v>-4.2526853252608685</v>
      </c>
      <c r="L23" s="10">
        <f ca="1">IFERROR(INDEX(INDIRECT(SUBSTITUTE(RIGHT($D$15,LEN($D$15)-4)," ","_")),MATCH($D$14&amp;L$16,'[1]LACO2 data'!$B$2:$B$577,0),MATCH($D23,'[1]LACO2 data'!$A$1:$AB$1,0)),"")</f>
        <v>-5.7501831102518945</v>
      </c>
      <c r="M23" s="10">
        <f ca="1">IFERROR(INDEX(INDIRECT(SUBSTITUTE(RIGHT($D$15,LEN($D$15)-4)," ","_")),MATCH($D$14&amp;M$16,'[1]LACO2 data'!$B$2:$B$577,0),MATCH($D23,'[1]LACO2 data'!$A$1:$AB$1,0)),"")</f>
        <v>-7.183432468994793</v>
      </c>
      <c r="N23" s="9" t="s">
        <v>306</v>
      </c>
      <c r="O23" s="58"/>
      <c r="P23" s="18"/>
      <c r="Q23" s="18"/>
      <c r="R23" s="18"/>
      <c r="S23" s="18"/>
      <c r="T23" s="18"/>
      <c r="U23" s="18"/>
      <c r="V23" s="18"/>
      <c r="W23" s="18"/>
      <c r="X23" s="94"/>
      <c r="Y23" s="23"/>
    </row>
    <row r="24" spans="1:25" s="3" customFormat="1" ht="26.25" customHeight="1" thickBot="1" x14ac:dyDescent="0.3">
      <c r="A24" s="13"/>
      <c r="B24" s="14"/>
      <c r="C24" s="584"/>
      <c r="D24" s="59" t="s">
        <v>125</v>
      </c>
      <c r="E24" s="60"/>
      <c r="F24" s="60"/>
      <c r="G24" s="60"/>
      <c r="H24" s="60"/>
      <c r="I24" s="60"/>
      <c r="J24" s="60"/>
      <c r="K24" s="60"/>
      <c r="L24" s="60"/>
      <c r="M24" s="60"/>
      <c r="N24" s="61" t="s">
        <v>1</v>
      </c>
      <c r="O24" s="62" t="s">
        <v>305</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19" t="s">
        <v>150</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2" t="s">
        <v>311</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419" t="s">
        <v>74</v>
      </c>
      <c r="E29" s="585" t="s">
        <v>131</v>
      </c>
      <c r="F29" s="586"/>
      <c r="G29" s="587"/>
      <c r="H29" s="118" t="s">
        <v>140</v>
      </c>
      <c r="I29" s="72" t="s">
        <v>139</v>
      </c>
      <c r="J29" s="72" t="s">
        <v>10</v>
      </c>
      <c r="K29" s="72" t="s">
        <v>135</v>
      </c>
      <c r="L29" s="72" t="s">
        <v>138</v>
      </c>
      <c r="M29" s="72" t="s">
        <v>156</v>
      </c>
      <c r="N29" s="72" t="s">
        <v>154</v>
      </c>
      <c r="O29" s="588" t="s">
        <v>8</v>
      </c>
      <c r="P29" s="587"/>
      <c r="Q29" s="18"/>
      <c r="R29" s="18"/>
      <c r="S29" s="18"/>
      <c r="T29" s="18"/>
      <c r="U29" s="18"/>
      <c r="V29" s="18"/>
      <c r="W29" s="18"/>
      <c r="X29" s="94"/>
      <c r="Y29" s="23"/>
    </row>
    <row r="30" spans="1:25" s="3" customFormat="1" ht="46.5" customHeight="1" x14ac:dyDescent="0.25">
      <c r="A30" s="13"/>
      <c r="B30" s="14"/>
      <c r="C30" s="288"/>
      <c r="D30" s="300"/>
      <c r="E30" s="589"/>
      <c r="F30" s="589"/>
      <c r="G30" s="589"/>
      <c r="H30" s="301"/>
      <c r="I30" s="302"/>
      <c r="J30" s="303"/>
      <c r="K30" s="304"/>
      <c r="L30" s="303"/>
      <c r="M30" s="304"/>
      <c r="N30" s="303"/>
      <c r="O30" s="590"/>
      <c r="P30" s="591"/>
      <c r="Q30" s="18"/>
      <c r="R30" s="18"/>
      <c r="S30" s="18"/>
      <c r="T30" s="18"/>
      <c r="U30" s="18"/>
      <c r="V30" s="18"/>
      <c r="W30" s="18"/>
      <c r="X30" s="94"/>
      <c r="Y30" s="23"/>
    </row>
    <row r="31" spans="1:25" s="3" customFormat="1" ht="46.5" customHeight="1" x14ac:dyDescent="0.25">
      <c r="A31" s="13"/>
      <c r="B31" s="14"/>
      <c r="C31" s="305"/>
      <c r="D31" s="306"/>
      <c r="E31" s="592"/>
      <c r="F31" s="592"/>
      <c r="G31" s="592"/>
      <c r="H31" s="307"/>
      <c r="I31" s="308"/>
      <c r="J31" s="309"/>
      <c r="K31" s="310"/>
      <c r="L31" s="309"/>
      <c r="M31" s="310"/>
      <c r="N31" s="309"/>
      <c r="O31" s="592"/>
      <c r="P31" s="593"/>
      <c r="Q31" s="18"/>
      <c r="R31" s="18"/>
      <c r="S31" s="18"/>
      <c r="T31" s="18"/>
      <c r="U31" s="18"/>
      <c r="V31" s="18"/>
      <c r="W31" s="18"/>
      <c r="X31" s="94"/>
      <c r="Y31" s="23"/>
    </row>
    <row r="32" spans="1:25" s="3" customFormat="1" ht="46.5" hidden="1" customHeight="1" x14ac:dyDescent="0.25">
      <c r="A32" s="13"/>
      <c r="B32" s="14"/>
      <c r="C32" s="305"/>
      <c r="D32" s="306"/>
      <c r="E32" s="592"/>
      <c r="F32" s="592"/>
      <c r="G32" s="592"/>
      <c r="H32" s="307"/>
      <c r="I32" s="308"/>
      <c r="J32" s="309"/>
      <c r="K32" s="310"/>
      <c r="L32" s="309"/>
      <c r="M32" s="310"/>
      <c r="N32" s="309"/>
      <c r="O32" s="592"/>
      <c r="P32" s="593"/>
      <c r="Q32" s="18"/>
      <c r="R32" s="18"/>
      <c r="S32" s="18"/>
      <c r="T32" s="18"/>
      <c r="U32" s="18"/>
      <c r="V32" s="18"/>
      <c r="W32" s="18"/>
      <c r="X32" s="94"/>
      <c r="Y32" s="23"/>
    </row>
    <row r="33" spans="1:25" s="3" customFormat="1" ht="46.5" hidden="1" customHeight="1" x14ac:dyDescent="0.25">
      <c r="A33" s="13"/>
      <c r="B33" s="14"/>
      <c r="C33" s="305"/>
      <c r="D33" s="306"/>
      <c r="E33" s="592"/>
      <c r="F33" s="592"/>
      <c r="G33" s="592"/>
      <c r="H33" s="307"/>
      <c r="I33" s="308"/>
      <c r="J33" s="309"/>
      <c r="K33" s="309"/>
      <c r="L33" s="309"/>
      <c r="M33" s="310"/>
      <c r="N33" s="309"/>
      <c r="O33" s="592"/>
      <c r="P33" s="593"/>
      <c r="Q33" s="18"/>
      <c r="R33" s="18"/>
      <c r="S33" s="18"/>
      <c r="T33" s="18"/>
      <c r="U33" s="18"/>
      <c r="V33" s="18"/>
      <c r="W33" s="18"/>
      <c r="X33" s="94"/>
      <c r="Y33" s="23"/>
    </row>
    <row r="34" spans="1:25" s="3" customFormat="1" ht="46.5" hidden="1" customHeight="1" x14ac:dyDescent="0.25">
      <c r="A34" s="13"/>
      <c r="B34" s="14"/>
      <c r="C34" s="305"/>
      <c r="D34" s="306"/>
      <c r="E34" s="592"/>
      <c r="F34" s="592"/>
      <c r="G34" s="592"/>
      <c r="H34" s="307"/>
      <c r="I34" s="308"/>
      <c r="J34" s="309"/>
      <c r="K34" s="309"/>
      <c r="L34" s="309"/>
      <c r="M34" s="310"/>
      <c r="N34" s="309"/>
      <c r="O34" s="592"/>
      <c r="P34" s="593"/>
      <c r="Q34" s="18"/>
      <c r="R34" s="18"/>
      <c r="S34" s="18"/>
      <c r="T34" s="18"/>
      <c r="U34" s="18"/>
      <c r="V34" s="18"/>
      <c r="W34" s="18"/>
      <c r="X34" s="94"/>
      <c r="Y34" s="23"/>
    </row>
    <row r="35" spans="1:25" s="3" customFormat="1" ht="46.5" hidden="1" customHeight="1" x14ac:dyDescent="0.25">
      <c r="A35" s="13"/>
      <c r="B35" s="14"/>
      <c r="C35" s="305"/>
      <c r="D35" s="306"/>
      <c r="E35" s="592"/>
      <c r="F35" s="592"/>
      <c r="G35" s="592"/>
      <c r="H35" s="307"/>
      <c r="I35" s="308"/>
      <c r="J35" s="309"/>
      <c r="K35" s="309"/>
      <c r="L35" s="309"/>
      <c r="M35" s="310"/>
      <c r="N35" s="309"/>
      <c r="O35" s="592"/>
      <c r="P35" s="593"/>
      <c r="Q35" s="18"/>
      <c r="R35" s="18"/>
      <c r="S35" s="18"/>
      <c r="T35" s="18"/>
      <c r="U35" s="18"/>
      <c r="V35" s="18"/>
      <c r="W35" s="18"/>
      <c r="X35" s="94"/>
      <c r="Y35" s="23"/>
    </row>
    <row r="36" spans="1:25" s="3" customFormat="1" ht="46.5" hidden="1" customHeight="1" x14ac:dyDescent="0.25">
      <c r="A36" s="13"/>
      <c r="B36" s="14"/>
      <c r="C36" s="305"/>
      <c r="D36" s="306"/>
      <c r="E36" s="592"/>
      <c r="F36" s="592"/>
      <c r="G36" s="592"/>
      <c r="H36" s="307"/>
      <c r="I36" s="308"/>
      <c r="J36" s="309"/>
      <c r="K36" s="309"/>
      <c r="L36" s="309"/>
      <c r="M36" s="310"/>
      <c r="N36" s="309"/>
      <c r="O36" s="592"/>
      <c r="P36" s="593"/>
      <c r="Q36" s="18"/>
      <c r="R36" s="18"/>
      <c r="S36" s="18"/>
      <c r="T36" s="18"/>
      <c r="U36" s="18"/>
      <c r="V36" s="18"/>
      <c r="W36" s="18"/>
      <c r="X36" s="94"/>
      <c r="Y36" s="23"/>
    </row>
    <row r="37" spans="1:25" s="3" customFormat="1" ht="46.5" hidden="1" customHeight="1" x14ac:dyDescent="0.25">
      <c r="A37" s="13"/>
      <c r="B37" s="14"/>
      <c r="C37" s="305"/>
      <c r="D37" s="306"/>
      <c r="E37" s="592"/>
      <c r="F37" s="592"/>
      <c r="G37" s="592"/>
      <c r="H37" s="307"/>
      <c r="I37" s="308"/>
      <c r="J37" s="309"/>
      <c r="K37" s="309"/>
      <c r="L37" s="309"/>
      <c r="M37" s="310"/>
      <c r="N37" s="309"/>
      <c r="O37" s="592"/>
      <c r="P37" s="593"/>
      <c r="Q37" s="18"/>
      <c r="R37" s="18"/>
      <c r="S37" s="18"/>
      <c r="T37" s="18"/>
      <c r="U37" s="18"/>
      <c r="V37" s="18"/>
      <c r="W37" s="18"/>
      <c r="X37" s="94"/>
      <c r="Y37" s="23"/>
    </row>
    <row r="38" spans="1:25" s="3" customFormat="1" ht="46.5" hidden="1" customHeight="1" x14ac:dyDescent="0.25">
      <c r="A38" s="13"/>
      <c r="B38" s="14"/>
      <c r="C38" s="305"/>
      <c r="D38" s="306"/>
      <c r="E38" s="592"/>
      <c r="F38" s="592"/>
      <c r="G38" s="592"/>
      <c r="H38" s="307"/>
      <c r="I38" s="308"/>
      <c r="J38" s="309"/>
      <c r="K38" s="309"/>
      <c r="L38" s="309"/>
      <c r="M38" s="310"/>
      <c r="N38" s="309"/>
      <c r="O38" s="592"/>
      <c r="P38" s="593"/>
      <c r="Q38" s="18"/>
      <c r="R38" s="18"/>
      <c r="S38" s="18"/>
      <c r="T38" s="18"/>
      <c r="U38" s="18"/>
      <c r="V38" s="18"/>
      <c r="W38" s="18"/>
      <c r="X38" s="94"/>
      <c r="Y38" s="23"/>
    </row>
    <row r="39" spans="1:25" s="3" customFormat="1" ht="46.5" hidden="1" customHeight="1" x14ac:dyDescent="0.25">
      <c r="A39" s="13"/>
      <c r="B39" s="14"/>
      <c r="C39" s="305"/>
      <c r="D39" s="306"/>
      <c r="E39" s="592"/>
      <c r="F39" s="592"/>
      <c r="G39" s="592"/>
      <c r="H39" s="307"/>
      <c r="I39" s="308"/>
      <c r="J39" s="309"/>
      <c r="K39" s="309"/>
      <c r="L39" s="309"/>
      <c r="M39" s="310"/>
      <c r="N39" s="309"/>
      <c r="O39" s="592"/>
      <c r="P39" s="593"/>
      <c r="Q39" s="18"/>
      <c r="R39" s="18"/>
      <c r="S39" s="18"/>
      <c r="T39" s="18"/>
      <c r="U39" s="18"/>
      <c r="V39" s="18"/>
      <c r="W39" s="18"/>
      <c r="X39" s="94"/>
      <c r="Y39" s="23"/>
    </row>
    <row r="40" spans="1:25" s="3" customFormat="1" ht="46.5" hidden="1" customHeight="1" x14ac:dyDescent="0.25">
      <c r="A40" s="13"/>
      <c r="B40" s="14"/>
      <c r="C40" s="305"/>
      <c r="D40" s="306"/>
      <c r="E40" s="592"/>
      <c r="F40" s="592"/>
      <c r="G40" s="592"/>
      <c r="H40" s="307"/>
      <c r="I40" s="308"/>
      <c r="J40" s="309"/>
      <c r="K40" s="309"/>
      <c r="L40" s="309"/>
      <c r="M40" s="310"/>
      <c r="N40" s="309"/>
      <c r="O40" s="592"/>
      <c r="P40" s="593"/>
      <c r="Q40" s="18"/>
      <c r="R40" s="18"/>
      <c r="S40" s="18"/>
      <c r="T40" s="18"/>
      <c r="U40" s="18"/>
      <c r="V40" s="18"/>
      <c r="W40" s="18"/>
      <c r="X40" s="94"/>
      <c r="Y40" s="23"/>
    </row>
    <row r="41" spans="1:25" s="3" customFormat="1" ht="46.5" hidden="1" customHeight="1" x14ac:dyDescent="0.25">
      <c r="A41" s="13"/>
      <c r="B41" s="14"/>
      <c r="C41" s="305"/>
      <c r="D41" s="306"/>
      <c r="E41" s="592"/>
      <c r="F41" s="592"/>
      <c r="G41" s="592"/>
      <c r="H41" s="307"/>
      <c r="I41" s="308"/>
      <c r="J41" s="309"/>
      <c r="K41" s="309"/>
      <c r="L41" s="309"/>
      <c r="M41" s="310"/>
      <c r="N41" s="309"/>
      <c r="O41" s="592"/>
      <c r="P41" s="593"/>
      <c r="Q41" s="18"/>
      <c r="R41" s="18"/>
      <c r="S41" s="18"/>
      <c r="T41" s="18"/>
      <c r="U41" s="18"/>
      <c r="V41" s="18"/>
      <c r="W41" s="18"/>
      <c r="X41" s="94"/>
      <c r="Y41" s="23"/>
    </row>
    <row r="42" spans="1:25" s="3" customFormat="1" ht="46.5" hidden="1" customHeight="1" x14ac:dyDescent="0.25">
      <c r="A42" s="13"/>
      <c r="B42" s="14"/>
      <c r="C42" s="305"/>
      <c r="D42" s="306"/>
      <c r="E42" s="592"/>
      <c r="F42" s="592"/>
      <c r="G42" s="592"/>
      <c r="H42" s="307"/>
      <c r="I42" s="308"/>
      <c r="J42" s="309"/>
      <c r="K42" s="309"/>
      <c r="L42" s="309"/>
      <c r="M42" s="310"/>
      <c r="N42" s="309"/>
      <c r="O42" s="592"/>
      <c r="P42" s="593"/>
      <c r="Q42" s="18"/>
      <c r="R42" s="18"/>
      <c r="S42" s="18"/>
      <c r="T42" s="18"/>
      <c r="U42" s="18"/>
      <c r="V42" s="18"/>
      <c r="W42" s="18"/>
      <c r="X42" s="94"/>
      <c r="Y42" s="23"/>
    </row>
    <row r="43" spans="1:25" s="3" customFormat="1" ht="46.5" hidden="1" customHeight="1" x14ac:dyDescent="0.25">
      <c r="A43" s="13"/>
      <c r="B43" s="14"/>
      <c r="C43" s="305"/>
      <c r="D43" s="306"/>
      <c r="E43" s="592"/>
      <c r="F43" s="592"/>
      <c r="G43" s="592"/>
      <c r="H43" s="307"/>
      <c r="I43" s="308"/>
      <c r="J43" s="309"/>
      <c r="K43" s="309"/>
      <c r="L43" s="309"/>
      <c r="M43" s="310"/>
      <c r="N43" s="309"/>
      <c r="O43" s="592"/>
      <c r="P43" s="593"/>
      <c r="Q43" s="18"/>
      <c r="R43" s="18"/>
      <c r="S43" s="18"/>
      <c r="T43" s="18"/>
      <c r="U43" s="18"/>
      <c r="V43" s="18"/>
      <c r="W43" s="18"/>
      <c r="X43" s="94"/>
      <c r="Y43" s="23"/>
    </row>
    <row r="44" spans="1:25" s="3" customFormat="1" ht="46.5" hidden="1" customHeight="1" x14ac:dyDescent="0.25">
      <c r="A44" s="13"/>
      <c r="B44" s="14"/>
      <c r="C44" s="305"/>
      <c r="D44" s="306"/>
      <c r="E44" s="592"/>
      <c r="F44" s="592"/>
      <c r="G44" s="592"/>
      <c r="H44" s="307"/>
      <c r="I44" s="308"/>
      <c r="J44" s="309"/>
      <c r="K44" s="309"/>
      <c r="L44" s="309"/>
      <c r="M44" s="310"/>
      <c r="N44" s="309"/>
      <c r="O44" s="592"/>
      <c r="P44" s="593"/>
      <c r="Q44" s="18"/>
      <c r="R44" s="18"/>
      <c r="S44" s="18"/>
      <c r="T44" s="18"/>
      <c r="U44" s="18"/>
      <c r="V44" s="18"/>
      <c r="W44" s="18"/>
      <c r="X44" s="94"/>
      <c r="Y44" s="23"/>
    </row>
    <row r="45" spans="1:25" s="3" customFormat="1" ht="46.5" hidden="1" customHeight="1" x14ac:dyDescent="0.25">
      <c r="A45" s="13"/>
      <c r="B45" s="14"/>
      <c r="C45" s="305"/>
      <c r="D45" s="306"/>
      <c r="E45" s="592"/>
      <c r="F45" s="592"/>
      <c r="G45" s="592"/>
      <c r="H45" s="307"/>
      <c r="I45" s="308"/>
      <c r="J45" s="309"/>
      <c r="K45" s="309"/>
      <c r="L45" s="309"/>
      <c r="M45" s="310"/>
      <c r="N45" s="309"/>
      <c r="O45" s="592"/>
      <c r="P45" s="593"/>
      <c r="Q45" s="18"/>
      <c r="R45" s="18"/>
      <c r="S45" s="18"/>
      <c r="T45" s="18"/>
      <c r="U45" s="18"/>
      <c r="V45" s="18"/>
      <c r="W45" s="18"/>
      <c r="X45" s="94"/>
      <c r="Y45" s="23"/>
    </row>
    <row r="46" spans="1:25" s="3" customFormat="1" ht="46.5" hidden="1" customHeight="1" x14ac:dyDescent="0.25">
      <c r="A46" s="13"/>
      <c r="B46" s="14"/>
      <c r="C46" s="305"/>
      <c r="D46" s="306"/>
      <c r="E46" s="592"/>
      <c r="F46" s="592"/>
      <c r="G46" s="592"/>
      <c r="H46" s="307"/>
      <c r="I46" s="308"/>
      <c r="J46" s="309"/>
      <c r="K46" s="309"/>
      <c r="L46" s="309"/>
      <c r="M46" s="310"/>
      <c r="N46" s="309"/>
      <c r="O46" s="592"/>
      <c r="P46" s="593"/>
      <c r="Q46" s="18"/>
      <c r="R46" s="18"/>
      <c r="S46" s="18"/>
      <c r="T46" s="18"/>
      <c r="U46" s="18"/>
      <c r="V46" s="18"/>
      <c r="W46" s="18"/>
      <c r="X46" s="94"/>
      <c r="Y46" s="23"/>
    </row>
    <row r="47" spans="1:25" s="3" customFormat="1" ht="46.5" hidden="1" customHeight="1" x14ac:dyDescent="0.25">
      <c r="A47" s="13"/>
      <c r="B47" s="14"/>
      <c r="C47" s="305"/>
      <c r="D47" s="306"/>
      <c r="E47" s="592"/>
      <c r="F47" s="592"/>
      <c r="G47" s="592"/>
      <c r="H47" s="307"/>
      <c r="I47" s="308"/>
      <c r="J47" s="309"/>
      <c r="K47" s="309"/>
      <c r="L47" s="309"/>
      <c r="M47" s="310"/>
      <c r="N47" s="309"/>
      <c r="O47" s="592"/>
      <c r="P47" s="593"/>
      <c r="Q47" s="18"/>
      <c r="R47" s="18"/>
      <c r="S47" s="18"/>
      <c r="T47" s="18"/>
      <c r="U47" s="18"/>
      <c r="V47" s="18"/>
      <c r="W47" s="18"/>
      <c r="X47" s="94"/>
      <c r="Y47" s="23"/>
    </row>
    <row r="48" spans="1:25" s="3" customFormat="1" ht="46.5" hidden="1" customHeight="1" x14ac:dyDescent="0.25">
      <c r="A48" s="13"/>
      <c r="B48" s="14"/>
      <c r="C48" s="305"/>
      <c r="D48" s="306"/>
      <c r="E48" s="592"/>
      <c r="F48" s="592"/>
      <c r="G48" s="592"/>
      <c r="H48" s="307"/>
      <c r="I48" s="308"/>
      <c r="J48" s="309"/>
      <c r="K48" s="309"/>
      <c r="L48" s="309"/>
      <c r="M48" s="310"/>
      <c r="N48" s="309"/>
      <c r="O48" s="592"/>
      <c r="P48" s="593"/>
      <c r="Q48" s="18"/>
      <c r="R48" s="18"/>
      <c r="S48" s="18"/>
      <c r="T48" s="18"/>
      <c r="U48" s="18"/>
      <c r="V48" s="18"/>
      <c r="W48" s="18"/>
      <c r="X48" s="94"/>
      <c r="Y48" s="23"/>
    </row>
    <row r="49" spans="1:25" s="38" customFormat="1" ht="46.5" hidden="1" customHeight="1" thickBot="1" x14ac:dyDescent="0.3">
      <c r="A49" s="37"/>
      <c r="B49" s="14"/>
      <c r="C49" s="311"/>
      <c r="D49" s="312"/>
      <c r="E49" s="599"/>
      <c r="F49" s="599"/>
      <c r="G49" s="599"/>
      <c r="H49" s="313"/>
      <c r="I49" s="314"/>
      <c r="J49" s="315"/>
      <c r="K49" s="315"/>
      <c r="L49" s="315"/>
      <c r="M49" s="316"/>
      <c r="N49" s="315"/>
      <c r="O49" s="599"/>
      <c r="P49" s="600"/>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19" t="s">
        <v>316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601"/>
      <c r="D53" s="602"/>
      <c r="E53" s="602"/>
      <c r="F53" s="602"/>
      <c r="G53" s="602"/>
      <c r="H53" s="602"/>
      <c r="I53" s="603"/>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604"/>
      <c r="D54" s="605"/>
      <c r="E54" s="605"/>
      <c r="F54" s="605"/>
      <c r="G54" s="605"/>
      <c r="H54" s="605"/>
      <c r="I54" s="606"/>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604"/>
      <c r="D55" s="605"/>
      <c r="E55" s="605"/>
      <c r="F55" s="605"/>
      <c r="G55" s="605"/>
      <c r="H55" s="605"/>
      <c r="I55" s="606"/>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604"/>
      <c r="D56" s="605"/>
      <c r="E56" s="605"/>
      <c r="F56" s="605"/>
      <c r="G56" s="605"/>
      <c r="H56" s="605"/>
      <c r="I56" s="606"/>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607"/>
      <c r="D57" s="608"/>
      <c r="E57" s="608"/>
      <c r="F57" s="608"/>
      <c r="G57" s="608"/>
      <c r="H57" s="608"/>
      <c r="I57" s="609"/>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164</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0" t="s">
        <v>310</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26" t="s">
        <v>66</v>
      </c>
      <c r="D62" s="423" t="s">
        <v>74</v>
      </c>
      <c r="E62" s="610" t="s">
        <v>131</v>
      </c>
      <c r="F62" s="610"/>
      <c r="G62" s="423" t="s">
        <v>149</v>
      </c>
      <c r="H62" s="423" t="s">
        <v>148</v>
      </c>
      <c r="I62" s="423" t="s">
        <v>147</v>
      </c>
      <c r="J62" s="423" t="s">
        <v>159</v>
      </c>
      <c r="K62" s="423" t="s">
        <v>157</v>
      </c>
      <c r="L62" s="611" t="s">
        <v>146</v>
      </c>
      <c r="M62" s="612"/>
      <c r="N62" s="611" t="s">
        <v>165</v>
      </c>
      <c r="O62" s="612"/>
      <c r="P62" s="423" t="s">
        <v>84</v>
      </c>
      <c r="Q62" s="423" t="s">
        <v>89</v>
      </c>
      <c r="R62" s="423" t="s">
        <v>86</v>
      </c>
      <c r="S62" s="423" t="s">
        <v>62</v>
      </c>
      <c r="T62" s="423" t="s">
        <v>158</v>
      </c>
      <c r="U62" s="423" t="s">
        <v>183</v>
      </c>
      <c r="V62" s="423" t="s">
        <v>151</v>
      </c>
      <c r="W62" s="80" t="s">
        <v>8</v>
      </c>
      <c r="X62" s="29"/>
      <c r="Y62" s="23"/>
    </row>
    <row r="63" spans="1:25" s="3" customFormat="1" ht="47.25" customHeight="1" x14ac:dyDescent="0.25">
      <c r="A63" s="13"/>
      <c r="B63" s="14"/>
      <c r="C63" s="288"/>
      <c r="D63" s="422"/>
      <c r="E63" s="594"/>
      <c r="F63" s="594"/>
      <c r="G63" s="421"/>
      <c r="H63" s="421"/>
      <c r="I63" s="289"/>
      <c r="J63" s="421"/>
      <c r="K63" s="289"/>
      <c r="L63" s="594"/>
      <c r="M63" s="594"/>
      <c r="N63" s="595"/>
      <c r="O63" s="596"/>
      <c r="P63" s="421"/>
      <c r="Q63" s="421"/>
      <c r="R63" s="421"/>
      <c r="S63" s="290"/>
      <c r="T63" s="290"/>
      <c r="U63" s="421"/>
      <c r="V63" s="421"/>
      <c r="W63" s="291"/>
      <c r="X63" s="29"/>
      <c r="Y63" s="23"/>
    </row>
    <row r="64" spans="1:25" s="3" customFormat="1" ht="47.25" customHeight="1" x14ac:dyDescent="0.25">
      <c r="A64" s="13"/>
      <c r="B64" s="14"/>
      <c r="C64" s="292"/>
      <c r="D64" s="413"/>
      <c r="E64" s="597"/>
      <c r="F64" s="597"/>
      <c r="G64" s="417"/>
      <c r="H64" s="417"/>
      <c r="I64" s="293"/>
      <c r="J64" s="417"/>
      <c r="K64" s="293"/>
      <c r="L64" s="597"/>
      <c r="M64" s="597"/>
      <c r="N64" s="598"/>
      <c r="O64" s="598"/>
      <c r="P64" s="417"/>
      <c r="Q64" s="417"/>
      <c r="R64" s="417"/>
      <c r="S64" s="294"/>
      <c r="T64" s="294"/>
      <c r="U64" s="417"/>
      <c r="V64" s="414"/>
      <c r="W64" s="295"/>
      <c r="X64" s="29"/>
      <c r="Y64" s="23"/>
    </row>
    <row r="65" spans="1:25" s="3" customFormat="1" ht="47.25" hidden="1" customHeight="1" x14ac:dyDescent="0.25">
      <c r="A65" s="13"/>
      <c r="B65" s="14"/>
      <c r="C65" s="292"/>
      <c r="D65" s="413"/>
      <c r="E65" s="597"/>
      <c r="F65" s="597"/>
      <c r="G65" s="417"/>
      <c r="H65" s="417"/>
      <c r="I65" s="293"/>
      <c r="J65" s="417"/>
      <c r="K65" s="293"/>
      <c r="L65" s="597"/>
      <c r="M65" s="597"/>
      <c r="N65" s="598"/>
      <c r="O65" s="598"/>
      <c r="P65" s="417"/>
      <c r="Q65" s="417"/>
      <c r="R65" s="417"/>
      <c r="S65" s="294"/>
      <c r="T65" s="294"/>
      <c r="U65" s="417"/>
      <c r="V65" s="414"/>
      <c r="W65" s="295"/>
      <c r="X65" s="29"/>
      <c r="Y65" s="23"/>
    </row>
    <row r="66" spans="1:25" s="3" customFormat="1" ht="47.25" hidden="1" customHeight="1" x14ac:dyDescent="0.25">
      <c r="A66" s="13"/>
      <c r="B66" s="14"/>
      <c r="C66" s="292"/>
      <c r="D66" s="413"/>
      <c r="E66" s="597"/>
      <c r="F66" s="597"/>
      <c r="G66" s="417"/>
      <c r="H66" s="417"/>
      <c r="I66" s="293"/>
      <c r="J66" s="417"/>
      <c r="K66" s="293"/>
      <c r="L66" s="597"/>
      <c r="M66" s="597"/>
      <c r="N66" s="598"/>
      <c r="O66" s="598"/>
      <c r="P66" s="417"/>
      <c r="Q66" s="417"/>
      <c r="R66" s="417"/>
      <c r="S66" s="294"/>
      <c r="T66" s="294"/>
      <c r="U66" s="417"/>
      <c r="V66" s="414"/>
      <c r="W66" s="295"/>
      <c r="X66" s="29"/>
      <c r="Y66" s="23"/>
    </row>
    <row r="67" spans="1:25" s="3" customFormat="1" ht="47.25" hidden="1" customHeight="1" x14ac:dyDescent="0.25">
      <c r="A67" s="13"/>
      <c r="B67" s="14"/>
      <c r="C67" s="292"/>
      <c r="D67" s="413"/>
      <c r="E67" s="597"/>
      <c r="F67" s="597"/>
      <c r="G67" s="417"/>
      <c r="H67" s="417"/>
      <c r="I67" s="293"/>
      <c r="J67" s="417"/>
      <c r="K67" s="293"/>
      <c r="L67" s="597"/>
      <c r="M67" s="597"/>
      <c r="N67" s="598"/>
      <c r="O67" s="598"/>
      <c r="P67" s="417"/>
      <c r="Q67" s="417"/>
      <c r="R67" s="417"/>
      <c r="S67" s="294"/>
      <c r="T67" s="294"/>
      <c r="U67" s="417"/>
      <c r="V67" s="414"/>
      <c r="W67" s="295"/>
      <c r="X67" s="29"/>
      <c r="Y67" s="23"/>
    </row>
    <row r="68" spans="1:25" s="3" customFormat="1" ht="47.25" hidden="1" customHeight="1" x14ac:dyDescent="0.25">
      <c r="A68" s="13"/>
      <c r="B68" s="14"/>
      <c r="C68" s="292"/>
      <c r="D68" s="413"/>
      <c r="E68" s="597"/>
      <c r="F68" s="597"/>
      <c r="G68" s="417"/>
      <c r="H68" s="417"/>
      <c r="I68" s="293"/>
      <c r="J68" s="417"/>
      <c r="K68" s="293"/>
      <c r="L68" s="597"/>
      <c r="M68" s="597"/>
      <c r="N68" s="598"/>
      <c r="O68" s="598"/>
      <c r="P68" s="417"/>
      <c r="Q68" s="417"/>
      <c r="R68" s="417"/>
      <c r="S68" s="294"/>
      <c r="T68" s="294"/>
      <c r="U68" s="417"/>
      <c r="V68" s="414"/>
      <c r="W68" s="295"/>
      <c r="X68" s="29"/>
      <c r="Y68" s="23"/>
    </row>
    <row r="69" spans="1:25" s="3" customFormat="1" ht="47.25" hidden="1" customHeight="1" x14ac:dyDescent="0.25">
      <c r="A69" s="13"/>
      <c r="B69" s="14"/>
      <c r="C69" s="292"/>
      <c r="D69" s="413"/>
      <c r="E69" s="597"/>
      <c r="F69" s="597"/>
      <c r="G69" s="417"/>
      <c r="H69" s="417"/>
      <c r="I69" s="293"/>
      <c r="J69" s="417"/>
      <c r="K69" s="293"/>
      <c r="L69" s="597"/>
      <c r="M69" s="597"/>
      <c r="N69" s="598"/>
      <c r="O69" s="598"/>
      <c r="P69" s="417"/>
      <c r="Q69" s="417"/>
      <c r="R69" s="417"/>
      <c r="S69" s="294"/>
      <c r="T69" s="294"/>
      <c r="U69" s="417"/>
      <c r="V69" s="414"/>
      <c r="W69" s="295"/>
      <c r="X69" s="29"/>
      <c r="Y69" s="23"/>
    </row>
    <row r="70" spans="1:25" s="3" customFormat="1" ht="47.25" hidden="1" customHeight="1" x14ac:dyDescent="0.25">
      <c r="A70" s="13"/>
      <c r="B70" s="14"/>
      <c r="C70" s="292"/>
      <c r="D70" s="413"/>
      <c r="E70" s="597"/>
      <c r="F70" s="597"/>
      <c r="G70" s="417"/>
      <c r="H70" s="417"/>
      <c r="I70" s="293"/>
      <c r="J70" s="417"/>
      <c r="K70" s="293"/>
      <c r="L70" s="597"/>
      <c r="M70" s="597"/>
      <c r="N70" s="598"/>
      <c r="O70" s="598"/>
      <c r="P70" s="417"/>
      <c r="Q70" s="417"/>
      <c r="R70" s="417"/>
      <c r="S70" s="294"/>
      <c r="T70" s="294"/>
      <c r="U70" s="417"/>
      <c r="V70" s="414"/>
      <c r="W70" s="295"/>
      <c r="X70" s="29"/>
      <c r="Y70" s="23"/>
    </row>
    <row r="71" spans="1:25" s="3" customFormat="1" ht="47.25" hidden="1" customHeight="1" x14ac:dyDescent="0.25">
      <c r="A71" s="13"/>
      <c r="B71" s="14"/>
      <c r="C71" s="292"/>
      <c r="D71" s="413"/>
      <c r="E71" s="597"/>
      <c r="F71" s="597"/>
      <c r="G71" s="417"/>
      <c r="H71" s="417"/>
      <c r="I71" s="293"/>
      <c r="J71" s="417"/>
      <c r="K71" s="293"/>
      <c r="L71" s="597"/>
      <c r="M71" s="597"/>
      <c r="N71" s="598"/>
      <c r="O71" s="598"/>
      <c r="P71" s="417"/>
      <c r="Q71" s="417"/>
      <c r="R71" s="417"/>
      <c r="S71" s="294"/>
      <c r="T71" s="294"/>
      <c r="U71" s="417"/>
      <c r="V71" s="414"/>
      <c r="W71" s="295"/>
      <c r="X71" s="29"/>
      <c r="Y71" s="23"/>
    </row>
    <row r="72" spans="1:25" s="3" customFormat="1" ht="47.25" hidden="1" customHeight="1" x14ac:dyDescent="0.25">
      <c r="A72" s="13"/>
      <c r="B72" s="14"/>
      <c r="C72" s="292"/>
      <c r="D72" s="413"/>
      <c r="E72" s="597"/>
      <c r="F72" s="597"/>
      <c r="G72" s="417"/>
      <c r="H72" s="417"/>
      <c r="I72" s="293"/>
      <c r="J72" s="417"/>
      <c r="K72" s="293"/>
      <c r="L72" s="597"/>
      <c r="M72" s="597"/>
      <c r="N72" s="598"/>
      <c r="O72" s="598"/>
      <c r="P72" s="417"/>
      <c r="Q72" s="417"/>
      <c r="R72" s="417"/>
      <c r="S72" s="294"/>
      <c r="T72" s="294"/>
      <c r="U72" s="417"/>
      <c r="V72" s="414"/>
      <c r="W72" s="295"/>
      <c r="X72" s="29"/>
      <c r="Y72" s="23"/>
    </row>
    <row r="73" spans="1:25" s="3" customFormat="1" ht="47.25" hidden="1" customHeight="1" x14ac:dyDescent="0.25">
      <c r="A73" s="13"/>
      <c r="B73" s="14"/>
      <c r="C73" s="292"/>
      <c r="D73" s="413"/>
      <c r="E73" s="597"/>
      <c r="F73" s="597"/>
      <c r="G73" s="417"/>
      <c r="H73" s="417"/>
      <c r="I73" s="293"/>
      <c r="J73" s="417"/>
      <c r="K73" s="293"/>
      <c r="L73" s="597"/>
      <c r="M73" s="597"/>
      <c r="N73" s="598"/>
      <c r="O73" s="598"/>
      <c r="P73" s="417"/>
      <c r="Q73" s="417"/>
      <c r="R73" s="417"/>
      <c r="S73" s="294"/>
      <c r="T73" s="294"/>
      <c r="U73" s="417"/>
      <c r="V73" s="414"/>
      <c r="W73" s="295"/>
      <c r="X73" s="29"/>
      <c r="Y73" s="23"/>
    </row>
    <row r="74" spans="1:25" s="3" customFormat="1" ht="45.75" hidden="1" customHeight="1" x14ac:dyDescent="0.25">
      <c r="A74" s="13"/>
      <c r="B74" s="14"/>
      <c r="C74" s="292"/>
      <c r="D74" s="413"/>
      <c r="E74" s="597"/>
      <c r="F74" s="597"/>
      <c r="G74" s="417"/>
      <c r="H74" s="417"/>
      <c r="I74" s="293"/>
      <c r="J74" s="417"/>
      <c r="K74" s="293"/>
      <c r="L74" s="597"/>
      <c r="M74" s="597"/>
      <c r="N74" s="598"/>
      <c r="O74" s="598"/>
      <c r="P74" s="417"/>
      <c r="Q74" s="417"/>
      <c r="R74" s="417"/>
      <c r="S74" s="294"/>
      <c r="T74" s="294"/>
      <c r="U74" s="417"/>
      <c r="V74" s="414"/>
      <c r="W74" s="295"/>
      <c r="X74" s="29"/>
      <c r="Y74" s="23"/>
    </row>
    <row r="75" spans="1:25" s="3" customFormat="1" ht="51.75" hidden="1" customHeight="1" x14ac:dyDescent="0.25">
      <c r="A75" s="13"/>
      <c r="B75" s="14"/>
      <c r="C75" s="292"/>
      <c r="D75" s="413"/>
      <c r="E75" s="597"/>
      <c r="F75" s="597"/>
      <c r="G75" s="417"/>
      <c r="H75" s="417"/>
      <c r="I75" s="293"/>
      <c r="J75" s="417"/>
      <c r="K75" s="293"/>
      <c r="L75" s="597"/>
      <c r="M75" s="597"/>
      <c r="N75" s="598"/>
      <c r="O75" s="598"/>
      <c r="P75" s="417"/>
      <c r="Q75" s="417"/>
      <c r="R75" s="417"/>
      <c r="S75" s="294"/>
      <c r="T75" s="294"/>
      <c r="U75" s="417"/>
      <c r="V75" s="414"/>
      <c r="W75" s="295"/>
      <c r="X75" s="29"/>
      <c r="Y75" s="23"/>
    </row>
    <row r="76" spans="1:25" s="3" customFormat="1" ht="51.75" hidden="1" customHeight="1" x14ac:dyDescent="0.25">
      <c r="A76" s="13"/>
      <c r="B76" s="14"/>
      <c r="C76" s="292"/>
      <c r="D76" s="413"/>
      <c r="E76" s="597"/>
      <c r="F76" s="597"/>
      <c r="G76" s="417"/>
      <c r="H76" s="417"/>
      <c r="I76" s="293"/>
      <c r="J76" s="417"/>
      <c r="K76" s="293"/>
      <c r="L76" s="597"/>
      <c r="M76" s="597"/>
      <c r="N76" s="598"/>
      <c r="O76" s="598"/>
      <c r="P76" s="417"/>
      <c r="Q76" s="417"/>
      <c r="R76" s="417"/>
      <c r="S76" s="294"/>
      <c r="T76" s="294"/>
      <c r="U76" s="417"/>
      <c r="V76" s="414"/>
      <c r="W76" s="295"/>
      <c r="X76" s="29"/>
      <c r="Y76" s="23"/>
    </row>
    <row r="77" spans="1:25" s="3" customFormat="1" ht="51.75" hidden="1" customHeight="1" x14ac:dyDescent="0.25">
      <c r="A77" s="13"/>
      <c r="B77" s="14"/>
      <c r="C77" s="292"/>
      <c r="D77" s="413"/>
      <c r="E77" s="597"/>
      <c r="F77" s="597"/>
      <c r="G77" s="417"/>
      <c r="H77" s="417"/>
      <c r="I77" s="293"/>
      <c r="J77" s="417"/>
      <c r="K77" s="293"/>
      <c r="L77" s="597"/>
      <c r="M77" s="597"/>
      <c r="N77" s="598"/>
      <c r="O77" s="598"/>
      <c r="P77" s="417"/>
      <c r="Q77" s="417"/>
      <c r="R77" s="417"/>
      <c r="S77" s="294"/>
      <c r="T77" s="294"/>
      <c r="U77" s="417"/>
      <c r="V77" s="414"/>
      <c r="W77" s="295"/>
      <c r="X77" s="29"/>
      <c r="Y77" s="23"/>
    </row>
    <row r="78" spans="1:25" s="3" customFormat="1" ht="51.75" hidden="1" customHeight="1" x14ac:dyDescent="0.25">
      <c r="A78" s="13"/>
      <c r="B78" s="14"/>
      <c r="C78" s="292"/>
      <c r="D78" s="413"/>
      <c r="E78" s="597"/>
      <c r="F78" s="597"/>
      <c r="G78" s="417"/>
      <c r="H78" s="417"/>
      <c r="I78" s="293"/>
      <c r="J78" s="417"/>
      <c r="K78" s="293"/>
      <c r="L78" s="597"/>
      <c r="M78" s="597"/>
      <c r="N78" s="598"/>
      <c r="O78" s="598"/>
      <c r="P78" s="417"/>
      <c r="Q78" s="417"/>
      <c r="R78" s="417"/>
      <c r="S78" s="294"/>
      <c r="T78" s="294"/>
      <c r="U78" s="417"/>
      <c r="V78" s="414"/>
      <c r="W78" s="295"/>
      <c r="X78" s="29"/>
      <c r="Y78" s="23"/>
    </row>
    <row r="79" spans="1:25" s="3" customFormat="1" ht="51.75" hidden="1" customHeight="1" x14ac:dyDescent="0.25">
      <c r="A79" s="13"/>
      <c r="B79" s="14"/>
      <c r="C79" s="292"/>
      <c r="D79" s="413"/>
      <c r="E79" s="597"/>
      <c r="F79" s="597"/>
      <c r="G79" s="417"/>
      <c r="H79" s="417"/>
      <c r="I79" s="293"/>
      <c r="J79" s="417"/>
      <c r="K79" s="293"/>
      <c r="L79" s="597"/>
      <c r="M79" s="597"/>
      <c r="N79" s="598"/>
      <c r="O79" s="598"/>
      <c r="P79" s="417"/>
      <c r="Q79" s="417"/>
      <c r="R79" s="417"/>
      <c r="S79" s="294"/>
      <c r="T79" s="294"/>
      <c r="U79" s="417"/>
      <c r="V79" s="414"/>
      <c r="W79" s="295"/>
      <c r="X79" s="29"/>
      <c r="Y79" s="23"/>
    </row>
    <row r="80" spans="1:25" s="3" customFormat="1" ht="47.25" hidden="1" customHeight="1" x14ac:dyDescent="0.25">
      <c r="A80" s="13"/>
      <c r="B80" s="14"/>
      <c r="C80" s="292"/>
      <c r="D80" s="413"/>
      <c r="E80" s="597"/>
      <c r="F80" s="597"/>
      <c r="G80" s="417"/>
      <c r="H80" s="417"/>
      <c r="I80" s="293"/>
      <c r="J80" s="417"/>
      <c r="K80" s="293"/>
      <c r="L80" s="597"/>
      <c r="M80" s="597"/>
      <c r="N80" s="598"/>
      <c r="O80" s="598"/>
      <c r="P80" s="417"/>
      <c r="Q80" s="417"/>
      <c r="R80" s="417"/>
      <c r="S80" s="294"/>
      <c r="T80" s="294"/>
      <c r="U80" s="417"/>
      <c r="V80" s="414"/>
      <c r="W80" s="295"/>
      <c r="X80" s="29"/>
      <c r="Y80" s="23"/>
    </row>
    <row r="81" spans="1:25" s="3" customFormat="1" ht="47.25" hidden="1" customHeight="1" x14ac:dyDescent="0.25">
      <c r="A81" s="13"/>
      <c r="B81" s="14"/>
      <c r="C81" s="292"/>
      <c r="D81" s="413"/>
      <c r="E81" s="597"/>
      <c r="F81" s="597"/>
      <c r="G81" s="417"/>
      <c r="H81" s="417"/>
      <c r="I81" s="293"/>
      <c r="J81" s="417"/>
      <c r="K81" s="293"/>
      <c r="L81" s="597"/>
      <c r="M81" s="597"/>
      <c r="N81" s="598"/>
      <c r="O81" s="598"/>
      <c r="P81" s="417"/>
      <c r="Q81" s="417"/>
      <c r="R81" s="417"/>
      <c r="S81" s="294"/>
      <c r="T81" s="294"/>
      <c r="U81" s="417"/>
      <c r="V81" s="414"/>
      <c r="W81" s="295"/>
      <c r="X81" s="29"/>
      <c r="Y81" s="23"/>
    </row>
    <row r="82" spans="1:25" s="3" customFormat="1" ht="47.25" hidden="1" customHeight="1" x14ac:dyDescent="0.25">
      <c r="A82" s="13"/>
      <c r="B82" s="14"/>
      <c r="C82" s="292"/>
      <c r="D82" s="413"/>
      <c r="E82" s="597"/>
      <c r="F82" s="597"/>
      <c r="G82" s="417"/>
      <c r="H82" s="417"/>
      <c r="I82" s="293"/>
      <c r="J82" s="417"/>
      <c r="K82" s="293"/>
      <c r="L82" s="597"/>
      <c r="M82" s="597"/>
      <c r="N82" s="598"/>
      <c r="O82" s="598"/>
      <c r="P82" s="417"/>
      <c r="Q82" s="417"/>
      <c r="R82" s="417"/>
      <c r="S82" s="294"/>
      <c r="T82" s="294"/>
      <c r="U82" s="417"/>
      <c r="V82" s="414"/>
      <c r="W82" s="295"/>
      <c r="X82" s="29"/>
      <c r="Y82" s="23"/>
    </row>
    <row r="83" spans="1:25" s="3" customFormat="1" ht="47.25" hidden="1" customHeight="1" x14ac:dyDescent="0.25">
      <c r="A83" s="13"/>
      <c r="B83" s="14"/>
      <c r="C83" s="292"/>
      <c r="D83" s="413"/>
      <c r="E83" s="597"/>
      <c r="F83" s="597"/>
      <c r="G83" s="417"/>
      <c r="H83" s="417"/>
      <c r="I83" s="293"/>
      <c r="J83" s="417"/>
      <c r="K83" s="293"/>
      <c r="L83" s="597"/>
      <c r="M83" s="597"/>
      <c r="N83" s="598"/>
      <c r="O83" s="598"/>
      <c r="P83" s="417"/>
      <c r="Q83" s="417"/>
      <c r="R83" s="417"/>
      <c r="S83" s="294"/>
      <c r="T83" s="294"/>
      <c r="U83" s="417"/>
      <c r="V83" s="414"/>
      <c r="W83" s="295"/>
      <c r="X83" s="29"/>
      <c r="Y83" s="23"/>
    </row>
    <row r="84" spans="1:25" s="3" customFormat="1" ht="47.25" hidden="1" customHeight="1" x14ac:dyDescent="0.25">
      <c r="A84" s="13"/>
      <c r="B84" s="14"/>
      <c r="C84" s="292"/>
      <c r="D84" s="413"/>
      <c r="E84" s="597"/>
      <c r="F84" s="597"/>
      <c r="G84" s="417"/>
      <c r="H84" s="417"/>
      <c r="I84" s="293"/>
      <c r="J84" s="417"/>
      <c r="K84" s="293"/>
      <c r="L84" s="597"/>
      <c r="M84" s="597"/>
      <c r="N84" s="598"/>
      <c r="O84" s="598"/>
      <c r="P84" s="417"/>
      <c r="Q84" s="417"/>
      <c r="R84" s="417"/>
      <c r="S84" s="294"/>
      <c r="T84" s="294"/>
      <c r="U84" s="417"/>
      <c r="V84" s="414"/>
      <c r="W84" s="295"/>
      <c r="X84" s="29"/>
      <c r="Y84" s="23"/>
    </row>
    <row r="85" spans="1:25" s="3" customFormat="1" ht="47.25" hidden="1" customHeight="1" x14ac:dyDescent="0.25">
      <c r="A85" s="13"/>
      <c r="B85" s="14"/>
      <c r="C85" s="292"/>
      <c r="D85" s="413"/>
      <c r="E85" s="597"/>
      <c r="F85" s="597"/>
      <c r="G85" s="417"/>
      <c r="H85" s="417"/>
      <c r="I85" s="293"/>
      <c r="J85" s="417"/>
      <c r="K85" s="293"/>
      <c r="L85" s="597"/>
      <c r="M85" s="597"/>
      <c r="N85" s="598"/>
      <c r="O85" s="598"/>
      <c r="P85" s="417"/>
      <c r="Q85" s="417"/>
      <c r="R85" s="417"/>
      <c r="S85" s="294"/>
      <c r="T85" s="294"/>
      <c r="U85" s="417"/>
      <c r="V85" s="414"/>
      <c r="W85" s="295"/>
      <c r="X85" s="29"/>
      <c r="Y85" s="23"/>
    </row>
    <row r="86" spans="1:25" s="3" customFormat="1" ht="47.25" hidden="1" customHeight="1" x14ac:dyDescent="0.25">
      <c r="A86" s="13"/>
      <c r="B86" s="14"/>
      <c r="C86" s="292"/>
      <c r="D86" s="413"/>
      <c r="E86" s="597"/>
      <c r="F86" s="597"/>
      <c r="G86" s="417"/>
      <c r="H86" s="417"/>
      <c r="I86" s="293"/>
      <c r="J86" s="417"/>
      <c r="K86" s="293"/>
      <c r="L86" s="597"/>
      <c r="M86" s="597"/>
      <c r="N86" s="598"/>
      <c r="O86" s="598"/>
      <c r="P86" s="417"/>
      <c r="Q86" s="417"/>
      <c r="R86" s="417"/>
      <c r="S86" s="294"/>
      <c r="T86" s="294"/>
      <c r="U86" s="417"/>
      <c r="V86" s="414"/>
      <c r="W86" s="295"/>
      <c r="X86" s="29"/>
      <c r="Y86" s="23"/>
    </row>
    <row r="87" spans="1:25" s="3" customFormat="1" ht="51.75" hidden="1" customHeight="1" x14ac:dyDescent="0.25">
      <c r="A87" s="13"/>
      <c r="B87" s="14"/>
      <c r="C87" s="292"/>
      <c r="D87" s="413"/>
      <c r="E87" s="597"/>
      <c r="F87" s="597"/>
      <c r="G87" s="417"/>
      <c r="H87" s="417"/>
      <c r="I87" s="293"/>
      <c r="J87" s="417"/>
      <c r="K87" s="293"/>
      <c r="L87" s="597"/>
      <c r="M87" s="597"/>
      <c r="N87" s="598"/>
      <c r="O87" s="598"/>
      <c r="P87" s="417"/>
      <c r="Q87" s="417"/>
      <c r="R87" s="417"/>
      <c r="S87" s="294"/>
      <c r="T87" s="294"/>
      <c r="U87" s="417"/>
      <c r="V87" s="414"/>
      <c r="W87" s="295"/>
      <c r="X87" s="29"/>
      <c r="Y87" s="23"/>
    </row>
    <row r="88" spans="1:25" s="3" customFormat="1" ht="51.75" hidden="1" customHeight="1" x14ac:dyDescent="0.25">
      <c r="A88" s="13"/>
      <c r="B88" s="14"/>
      <c r="C88" s="292"/>
      <c r="D88" s="413"/>
      <c r="E88" s="597"/>
      <c r="F88" s="597"/>
      <c r="G88" s="417"/>
      <c r="H88" s="417"/>
      <c r="I88" s="293"/>
      <c r="J88" s="417"/>
      <c r="K88" s="293"/>
      <c r="L88" s="597"/>
      <c r="M88" s="597"/>
      <c r="N88" s="598"/>
      <c r="O88" s="598"/>
      <c r="P88" s="417"/>
      <c r="Q88" s="417"/>
      <c r="R88" s="417"/>
      <c r="S88" s="294"/>
      <c r="T88" s="294"/>
      <c r="U88" s="417"/>
      <c r="V88" s="414"/>
      <c r="W88" s="295"/>
      <c r="X88" s="29"/>
      <c r="Y88" s="23"/>
    </row>
    <row r="89" spans="1:25" s="3" customFormat="1" ht="47.25" hidden="1" customHeight="1" x14ac:dyDescent="0.25">
      <c r="A89" s="13"/>
      <c r="B89" s="14"/>
      <c r="C89" s="292"/>
      <c r="D89" s="413"/>
      <c r="E89" s="597"/>
      <c r="F89" s="597"/>
      <c r="G89" s="417"/>
      <c r="H89" s="417"/>
      <c r="I89" s="293"/>
      <c r="J89" s="417"/>
      <c r="K89" s="293"/>
      <c r="L89" s="597"/>
      <c r="M89" s="597"/>
      <c r="N89" s="598"/>
      <c r="O89" s="598"/>
      <c r="P89" s="417"/>
      <c r="Q89" s="417"/>
      <c r="R89" s="417"/>
      <c r="S89" s="294"/>
      <c r="T89" s="294"/>
      <c r="U89" s="417"/>
      <c r="V89" s="414"/>
      <c r="W89" s="295"/>
      <c r="X89" s="29"/>
      <c r="Y89" s="23"/>
    </row>
    <row r="90" spans="1:25" s="3" customFormat="1" ht="51.75" hidden="1" customHeight="1" x14ac:dyDescent="0.25">
      <c r="A90" s="13"/>
      <c r="B90" s="14"/>
      <c r="C90" s="292"/>
      <c r="D90" s="413"/>
      <c r="E90" s="597"/>
      <c r="F90" s="597"/>
      <c r="G90" s="417"/>
      <c r="H90" s="417"/>
      <c r="I90" s="293"/>
      <c r="J90" s="417"/>
      <c r="K90" s="293"/>
      <c r="L90" s="597"/>
      <c r="M90" s="597"/>
      <c r="N90" s="598"/>
      <c r="O90" s="598"/>
      <c r="P90" s="417"/>
      <c r="Q90" s="417"/>
      <c r="R90" s="417"/>
      <c r="S90" s="294"/>
      <c r="T90" s="294"/>
      <c r="U90" s="417"/>
      <c r="V90" s="414"/>
      <c r="W90" s="295"/>
      <c r="X90" s="29"/>
      <c r="Y90" s="23"/>
    </row>
    <row r="91" spans="1:25" s="3" customFormat="1" ht="47.25" hidden="1" customHeight="1" x14ac:dyDescent="0.25">
      <c r="A91" s="13"/>
      <c r="B91" s="14"/>
      <c r="C91" s="292"/>
      <c r="D91" s="413"/>
      <c r="E91" s="597"/>
      <c r="F91" s="597"/>
      <c r="G91" s="417"/>
      <c r="H91" s="417"/>
      <c r="I91" s="293"/>
      <c r="J91" s="417"/>
      <c r="K91" s="293"/>
      <c r="L91" s="597"/>
      <c r="M91" s="597"/>
      <c r="N91" s="598"/>
      <c r="O91" s="598"/>
      <c r="P91" s="417"/>
      <c r="Q91" s="417"/>
      <c r="R91" s="417"/>
      <c r="S91" s="294"/>
      <c r="T91" s="294"/>
      <c r="U91" s="417"/>
      <c r="V91" s="414"/>
      <c r="W91" s="295"/>
      <c r="X91" s="29"/>
      <c r="Y91" s="23"/>
    </row>
    <row r="92" spans="1:25" s="3" customFormat="1" ht="47.25" hidden="1" customHeight="1" x14ac:dyDescent="0.25">
      <c r="A92" s="13"/>
      <c r="B92" s="14"/>
      <c r="C92" s="292"/>
      <c r="D92" s="413"/>
      <c r="E92" s="597"/>
      <c r="F92" s="597"/>
      <c r="G92" s="417"/>
      <c r="H92" s="417"/>
      <c r="I92" s="293"/>
      <c r="J92" s="417"/>
      <c r="K92" s="293"/>
      <c r="L92" s="597"/>
      <c r="M92" s="597"/>
      <c r="N92" s="598"/>
      <c r="O92" s="598"/>
      <c r="P92" s="417"/>
      <c r="Q92" s="417"/>
      <c r="R92" s="417"/>
      <c r="S92" s="294"/>
      <c r="T92" s="294"/>
      <c r="U92" s="417"/>
      <c r="V92" s="414"/>
      <c r="W92" s="295"/>
      <c r="X92" s="29"/>
      <c r="Y92" s="23"/>
    </row>
    <row r="93" spans="1:25" s="3" customFormat="1" ht="51.75" hidden="1" customHeight="1" x14ac:dyDescent="0.25">
      <c r="A93" s="13"/>
      <c r="B93" s="14"/>
      <c r="C93" s="292"/>
      <c r="D93" s="413"/>
      <c r="E93" s="597"/>
      <c r="F93" s="597"/>
      <c r="G93" s="417"/>
      <c r="H93" s="417"/>
      <c r="I93" s="293"/>
      <c r="J93" s="417"/>
      <c r="K93" s="293"/>
      <c r="L93" s="597"/>
      <c r="M93" s="597"/>
      <c r="N93" s="598"/>
      <c r="O93" s="598"/>
      <c r="P93" s="417"/>
      <c r="Q93" s="417"/>
      <c r="R93" s="417"/>
      <c r="S93" s="294"/>
      <c r="T93" s="294"/>
      <c r="U93" s="417"/>
      <c r="V93" s="414"/>
      <c r="W93" s="295"/>
      <c r="X93" s="29"/>
      <c r="Y93" s="23"/>
    </row>
    <row r="94" spans="1:25" s="3" customFormat="1" ht="47.25" hidden="1" customHeight="1" x14ac:dyDescent="0.25">
      <c r="A94" s="13"/>
      <c r="B94" s="14"/>
      <c r="C94" s="292"/>
      <c r="D94" s="413"/>
      <c r="E94" s="597"/>
      <c r="F94" s="597"/>
      <c r="G94" s="417"/>
      <c r="H94" s="417"/>
      <c r="I94" s="293"/>
      <c r="J94" s="417"/>
      <c r="K94" s="293"/>
      <c r="L94" s="597"/>
      <c r="M94" s="597"/>
      <c r="N94" s="598"/>
      <c r="O94" s="598"/>
      <c r="P94" s="417"/>
      <c r="Q94" s="417"/>
      <c r="R94" s="417"/>
      <c r="S94" s="294"/>
      <c r="T94" s="294"/>
      <c r="U94" s="417"/>
      <c r="V94" s="414"/>
      <c r="W94" s="295"/>
      <c r="X94" s="29"/>
      <c r="Y94" s="23"/>
    </row>
    <row r="95" spans="1:25" s="3" customFormat="1" ht="47.25" hidden="1" customHeight="1" x14ac:dyDescent="0.25">
      <c r="A95" s="13"/>
      <c r="B95" s="14"/>
      <c r="C95" s="292"/>
      <c r="D95" s="413"/>
      <c r="E95" s="597"/>
      <c r="F95" s="597"/>
      <c r="G95" s="417"/>
      <c r="H95" s="417"/>
      <c r="I95" s="293"/>
      <c r="J95" s="417"/>
      <c r="K95" s="293"/>
      <c r="L95" s="597"/>
      <c r="M95" s="597"/>
      <c r="N95" s="598"/>
      <c r="O95" s="598"/>
      <c r="P95" s="417"/>
      <c r="Q95" s="417"/>
      <c r="R95" s="417"/>
      <c r="S95" s="294"/>
      <c r="T95" s="294"/>
      <c r="U95" s="417"/>
      <c r="V95" s="414"/>
      <c r="W95" s="295"/>
      <c r="X95" s="29"/>
      <c r="Y95" s="23"/>
    </row>
    <row r="96" spans="1:25" s="3" customFormat="1" ht="47.25" hidden="1" customHeight="1" x14ac:dyDescent="0.25">
      <c r="A96" s="13"/>
      <c r="B96" s="14"/>
      <c r="C96" s="292"/>
      <c r="D96" s="413"/>
      <c r="E96" s="597"/>
      <c r="F96" s="597"/>
      <c r="G96" s="417"/>
      <c r="H96" s="417"/>
      <c r="I96" s="293"/>
      <c r="J96" s="417"/>
      <c r="K96" s="293"/>
      <c r="L96" s="597"/>
      <c r="M96" s="597"/>
      <c r="N96" s="598"/>
      <c r="O96" s="598"/>
      <c r="P96" s="417"/>
      <c r="Q96" s="417"/>
      <c r="R96" s="417"/>
      <c r="S96" s="294"/>
      <c r="T96" s="294"/>
      <c r="U96" s="417"/>
      <c r="V96" s="414"/>
      <c r="W96" s="295"/>
      <c r="X96" s="29"/>
      <c r="Y96" s="23"/>
    </row>
    <row r="97" spans="1:25" s="3" customFormat="1" ht="47.25" hidden="1" customHeight="1" x14ac:dyDescent="0.25">
      <c r="A97" s="13"/>
      <c r="B97" s="14"/>
      <c r="C97" s="292"/>
      <c r="D97" s="413"/>
      <c r="E97" s="597"/>
      <c r="F97" s="597"/>
      <c r="G97" s="417"/>
      <c r="H97" s="417"/>
      <c r="I97" s="293"/>
      <c r="J97" s="417"/>
      <c r="K97" s="293"/>
      <c r="L97" s="597"/>
      <c r="M97" s="597"/>
      <c r="N97" s="598"/>
      <c r="O97" s="598"/>
      <c r="P97" s="417"/>
      <c r="Q97" s="417"/>
      <c r="R97" s="417"/>
      <c r="S97" s="294"/>
      <c r="T97" s="294"/>
      <c r="U97" s="417"/>
      <c r="V97" s="414"/>
      <c r="W97" s="295"/>
      <c r="X97" s="29"/>
      <c r="Y97" s="23"/>
    </row>
    <row r="98" spans="1:25" s="3" customFormat="1" ht="47.25" hidden="1" customHeight="1" x14ac:dyDescent="0.25">
      <c r="A98" s="13"/>
      <c r="B98" s="14"/>
      <c r="C98" s="292"/>
      <c r="D98" s="413"/>
      <c r="E98" s="597"/>
      <c r="F98" s="597"/>
      <c r="G98" s="417"/>
      <c r="H98" s="417"/>
      <c r="I98" s="293"/>
      <c r="J98" s="417"/>
      <c r="K98" s="293"/>
      <c r="L98" s="597"/>
      <c r="M98" s="597"/>
      <c r="N98" s="598"/>
      <c r="O98" s="598"/>
      <c r="P98" s="417"/>
      <c r="Q98" s="417"/>
      <c r="R98" s="417"/>
      <c r="S98" s="294"/>
      <c r="T98" s="294"/>
      <c r="U98" s="417"/>
      <c r="V98" s="414"/>
      <c r="W98" s="295"/>
      <c r="X98" s="29"/>
      <c r="Y98" s="23"/>
    </row>
    <row r="99" spans="1:25" s="3" customFormat="1" ht="47.25" hidden="1" customHeight="1" x14ac:dyDescent="0.25">
      <c r="A99" s="13"/>
      <c r="B99" s="14"/>
      <c r="C99" s="292"/>
      <c r="D99" s="413"/>
      <c r="E99" s="597"/>
      <c r="F99" s="597"/>
      <c r="G99" s="417"/>
      <c r="H99" s="417"/>
      <c r="I99" s="293"/>
      <c r="J99" s="417"/>
      <c r="K99" s="293"/>
      <c r="L99" s="597"/>
      <c r="M99" s="597"/>
      <c r="N99" s="598"/>
      <c r="O99" s="598"/>
      <c r="P99" s="417"/>
      <c r="Q99" s="417"/>
      <c r="R99" s="417"/>
      <c r="S99" s="294"/>
      <c r="T99" s="294"/>
      <c r="U99" s="417"/>
      <c r="V99" s="414"/>
      <c r="W99" s="295"/>
      <c r="X99" s="29"/>
      <c r="Y99" s="23"/>
    </row>
    <row r="100" spans="1:25" s="3" customFormat="1" ht="47.25" hidden="1" customHeight="1" x14ac:dyDescent="0.25">
      <c r="A100" s="13"/>
      <c r="B100" s="14"/>
      <c r="C100" s="292"/>
      <c r="D100" s="413"/>
      <c r="E100" s="597"/>
      <c r="F100" s="597"/>
      <c r="G100" s="417"/>
      <c r="H100" s="417"/>
      <c r="I100" s="293"/>
      <c r="J100" s="417"/>
      <c r="K100" s="293"/>
      <c r="L100" s="597"/>
      <c r="M100" s="597"/>
      <c r="N100" s="598"/>
      <c r="O100" s="598"/>
      <c r="P100" s="417"/>
      <c r="Q100" s="417"/>
      <c r="R100" s="417"/>
      <c r="S100" s="294"/>
      <c r="T100" s="294"/>
      <c r="U100" s="417"/>
      <c r="V100" s="414"/>
      <c r="W100" s="295"/>
      <c r="X100" s="29"/>
      <c r="Y100" s="23"/>
    </row>
    <row r="101" spans="1:25" s="3" customFormat="1" ht="47.25" hidden="1" customHeight="1" x14ac:dyDescent="0.25">
      <c r="A101" s="13"/>
      <c r="B101" s="14"/>
      <c r="C101" s="292"/>
      <c r="D101" s="413"/>
      <c r="E101" s="597"/>
      <c r="F101" s="597"/>
      <c r="G101" s="417"/>
      <c r="H101" s="417"/>
      <c r="I101" s="293"/>
      <c r="J101" s="417"/>
      <c r="K101" s="293"/>
      <c r="L101" s="597"/>
      <c r="M101" s="597"/>
      <c r="N101" s="598"/>
      <c r="O101" s="598"/>
      <c r="P101" s="417"/>
      <c r="Q101" s="417"/>
      <c r="R101" s="417"/>
      <c r="S101" s="294"/>
      <c r="T101" s="294"/>
      <c r="U101" s="417"/>
      <c r="V101" s="414"/>
      <c r="W101" s="295"/>
      <c r="X101" s="29"/>
      <c r="Y101" s="23"/>
    </row>
    <row r="102" spans="1:25" s="3" customFormat="1" ht="47.25" hidden="1" customHeight="1" thickBot="1" x14ac:dyDescent="0.3">
      <c r="A102" s="13"/>
      <c r="B102" s="14"/>
      <c r="C102" s="296"/>
      <c r="D102" s="412"/>
      <c r="E102" s="615"/>
      <c r="F102" s="615"/>
      <c r="G102" s="425"/>
      <c r="H102" s="425"/>
      <c r="I102" s="297"/>
      <c r="J102" s="425"/>
      <c r="K102" s="297"/>
      <c r="L102" s="615"/>
      <c r="M102" s="615"/>
      <c r="N102" s="616"/>
      <c r="O102" s="616"/>
      <c r="P102" s="425"/>
      <c r="Q102" s="425"/>
      <c r="R102" s="425"/>
      <c r="S102" s="298"/>
      <c r="T102" s="298"/>
      <c r="U102" s="425"/>
      <c r="V102" s="415"/>
      <c r="W102" s="299"/>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19" t="s">
        <v>176</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601"/>
      <c r="D106" s="602"/>
      <c r="E106" s="602"/>
      <c r="F106" s="602"/>
      <c r="G106" s="602"/>
      <c r="H106" s="602"/>
      <c r="I106" s="603"/>
      <c r="J106" s="18"/>
      <c r="K106" s="18"/>
      <c r="L106" s="18"/>
      <c r="M106" s="18"/>
      <c r="N106" s="18"/>
      <c r="O106" s="18"/>
      <c r="P106" s="18"/>
      <c r="Q106" s="18"/>
      <c r="R106" s="18"/>
      <c r="S106" s="18"/>
      <c r="T106" s="18"/>
      <c r="U106" s="18"/>
      <c r="V106" s="18"/>
      <c r="W106" s="18"/>
      <c r="X106" s="29"/>
    </row>
    <row r="107" spans="1:25" s="16" customFormat="1" ht="18" customHeight="1" x14ac:dyDescent="0.25">
      <c r="B107" s="14"/>
      <c r="C107" s="604"/>
      <c r="D107" s="605"/>
      <c r="E107" s="605"/>
      <c r="F107" s="605"/>
      <c r="G107" s="605"/>
      <c r="H107" s="605"/>
      <c r="I107" s="606"/>
      <c r="J107" s="18"/>
      <c r="K107" s="18"/>
      <c r="L107" s="18"/>
      <c r="M107" s="18"/>
      <c r="N107" s="18"/>
      <c r="O107" s="18"/>
      <c r="P107" s="18"/>
      <c r="Q107" s="18"/>
      <c r="R107" s="18"/>
      <c r="S107" s="18"/>
      <c r="T107" s="18"/>
      <c r="U107" s="18"/>
      <c r="V107" s="18"/>
      <c r="W107" s="18"/>
      <c r="X107" s="29"/>
    </row>
    <row r="108" spans="1:25" s="16" customFormat="1" ht="18" customHeight="1" x14ac:dyDescent="0.25">
      <c r="B108" s="14"/>
      <c r="C108" s="604"/>
      <c r="D108" s="605"/>
      <c r="E108" s="605"/>
      <c r="F108" s="605"/>
      <c r="G108" s="605"/>
      <c r="H108" s="605"/>
      <c r="I108" s="606"/>
      <c r="J108" s="18"/>
      <c r="K108" s="18"/>
      <c r="L108" s="18"/>
      <c r="M108" s="18"/>
      <c r="N108" s="18"/>
      <c r="O108" s="18"/>
      <c r="P108" s="18"/>
      <c r="Q108" s="18"/>
      <c r="R108" s="18"/>
      <c r="S108" s="18"/>
      <c r="T108" s="18"/>
      <c r="U108" s="18"/>
      <c r="V108" s="18"/>
      <c r="W108" s="18"/>
      <c r="X108" s="29"/>
    </row>
    <row r="109" spans="1:25" s="16" customFormat="1" ht="18" customHeight="1" x14ac:dyDescent="0.25">
      <c r="B109" s="14"/>
      <c r="C109" s="604"/>
      <c r="D109" s="605"/>
      <c r="E109" s="605"/>
      <c r="F109" s="605"/>
      <c r="G109" s="605"/>
      <c r="H109" s="605"/>
      <c r="I109" s="606"/>
      <c r="J109" s="18"/>
      <c r="K109" s="18"/>
      <c r="L109" s="18"/>
      <c r="M109" s="18"/>
      <c r="N109" s="18"/>
      <c r="O109" s="18"/>
      <c r="P109" s="18"/>
      <c r="Q109" s="18"/>
      <c r="R109" s="18"/>
      <c r="S109" s="18"/>
      <c r="T109" s="18"/>
      <c r="U109" s="18"/>
      <c r="V109" s="18"/>
      <c r="W109" s="18"/>
      <c r="X109" s="29"/>
    </row>
    <row r="110" spans="1:25" ht="18.75" x14ac:dyDescent="0.25">
      <c r="A110" s="1"/>
      <c r="B110" s="30"/>
      <c r="C110" s="607"/>
      <c r="D110" s="608"/>
      <c r="E110" s="608"/>
      <c r="F110" s="608"/>
      <c r="G110" s="608"/>
      <c r="H110" s="608"/>
      <c r="I110" s="609"/>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315</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313</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26" t="s">
        <v>87</v>
      </c>
      <c r="D115" s="610" t="s">
        <v>74</v>
      </c>
      <c r="E115" s="610"/>
      <c r="F115" s="610"/>
      <c r="G115" s="610"/>
      <c r="H115" s="610"/>
      <c r="I115" s="423" t="s">
        <v>88</v>
      </c>
      <c r="J115" s="423" t="s">
        <v>177</v>
      </c>
      <c r="K115" s="423" t="s">
        <v>178</v>
      </c>
      <c r="L115" s="423" t="s">
        <v>179</v>
      </c>
      <c r="M115" s="423" t="s">
        <v>180</v>
      </c>
      <c r="N115" s="423" t="s">
        <v>85</v>
      </c>
      <c r="O115" s="420" t="s">
        <v>181</v>
      </c>
      <c r="P115" s="80" t="s">
        <v>182</v>
      </c>
      <c r="Q115" s="18"/>
      <c r="R115" s="18"/>
      <c r="S115" s="18"/>
      <c r="T115" s="18"/>
      <c r="U115" s="18"/>
      <c r="V115" s="18"/>
      <c r="W115" s="18"/>
      <c r="X115" s="29"/>
    </row>
    <row r="116" spans="1:24" ht="47.25" customHeight="1" x14ac:dyDescent="0.25">
      <c r="A116" s="1"/>
      <c r="B116" s="30"/>
      <c r="C116" s="317" t="s">
        <v>70</v>
      </c>
      <c r="D116" s="613" t="s">
        <v>81</v>
      </c>
      <c r="E116" s="613"/>
      <c r="F116" s="613"/>
      <c r="G116" s="613"/>
      <c r="H116" s="613"/>
      <c r="I116" s="318" t="s">
        <v>71</v>
      </c>
      <c r="J116" s="424" t="s">
        <v>992</v>
      </c>
      <c r="K116" s="424" t="s">
        <v>965</v>
      </c>
      <c r="L116" s="424"/>
      <c r="M116" s="421" t="s">
        <v>993</v>
      </c>
      <c r="N116" s="421" t="s">
        <v>994</v>
      </c>
      <c r="O116" s="424"/>
      <c r="P116" s="319" t="s">
        <v>995</v>
      </c>
      <c r="Q116" s="18"/>
      <c r="R116" s="18"/>
      <c r="S116" s="18"/>
      <c r="T116" s="18"/>
      <c r="U116" s="18"/>
      <c r="V116" s="18"/>
      <c r="W116" s="18"/>
      <c r="X116" s="29"/>
    </row>
    <row r="117" spans="1:24" ht="47.25" customHeight="1" x14ac:dyDescent="0.25">
      <c r="A117" s="1"/>
      <c r="B117" s="30"/>
      <c r="C117" s="320" t="s">
        <v>90</v>
      </c>
      <c r="D117" s="614" t="s">
        <v>77</v>
      </c>
      <c r="E117" s="614"/>
      <c r="F117" s="614"/>
      <c r="G117" s="614"/>
      <c r="H117" s="614"/>
      <c r="I117" s="414" t="s">
        <v>71</v>
      </c>
      <c r="J117" s="416" t="s">
        <v>992</v>
      </c>
      <c r="K117" s="414" t="s">
        <v>965</v>
      </c>
      <c r="L117" s="414" t="s">
        <v>996</v>
      </c>
      <c r="M117" s="414" t="s">
        <v>965</v>
      </c>
      <c r="N117" s="414" t="s">
        <v>997</v>
      </c>
      <c r="O117" s="414" t="s">
        <v>998</v>
      </c>
      <c r="P117" s="426" t="s">
        <v>999</v>
      </c>
      <c r="Q117" s="18"/>
      <c r="R117" s="18"/>
      <c r="S117" s="18"/>
      <c r="T117" s="18"/>
      <c r="U117" s="18"/>
      <c r="V117" s="18"/>
      <c r="W117" s="18"/>
      <c r="X117" s="29"/>
    </row>
    <row r="118" spans="1:24" ht="47.25" customHeight="1" x14ac:dyDescent="0.25">
      <c r="A118" s="1"/>
      <c r="B118" s="30"/>
      <c r="C118" s="320" t="s">
        <v>90</v>
      </c>
      <c r="D118" s="614" t="s">
        <v>77</v>
      </c>
      <c r="E118" s="614"/>
      <c r="F118" s="614"/>
      <c r="G118" s="614"/>
      <c r="H118" s="614"/>
      <c r="I118" s="414" t="s">
        <v>71</v>
      </c>
      <c r="J118" s="416" t="s">
        <v>992</v>
      </c>
      <c r="K118" s="414" t="s">
        <v>965</v>
      </c>
      <c r="L118" s="414" t="s">
        <v>1000</v>
      </c>
      <c r="M118" s="414" t="s">
        <v>1001</v>
      </c>
      <c r="N118" s="414" t="s">
        <v>1002</v>
      </c>
      <c r="O118" s="414" t="s">
        <v>1003</v>
      </c>
      <c r="P118" s="426" t="s">
        <v>999</v>
      </c>
      <c r="Q118" s="18"/>
      <c r="R118" s="18"/>
      <c r="S118" s="18"/>
      <c r="T118" s="18"/>
      <c r="U118" s="18"/>
      <c r="V118" s="18"/>
      <c r="W118" s="18"/>
      <c r="X118" s="29"/>
    </row>
    <row r="119" spans="1:24" ht="47.25" customHeight="1" x14ac:dyDescent="0.25">
      <c r="A119" s="1"/>
      <c r="B119" s="30"/>
      <c r="C119" s="320" t="s">
        <v>70</v>
      </c>
      <c r="D119" s="614" t="s">
        <v>76</v>
      </c>
      <c r="E119" s="614"/>
      <c r="F119" s="614"/>
      <c r="G119" s="614"/>
      <c r="H119" s="614"/>
      <c r="I119" s="414" t="s">
        <v>71</v>
      </c>
      <c r="J119" s="416" t="s">
        <v>992</v>
      </c>
      <c r="K119" s="414" t="s">
        <v>965</v>
      </c>
      <c r="L119" s="414" t="s">
        <v>1004</v>
      </c>
      <c r="M119" s="414" t="s">
        <v>1005</v>
      </c>
      <c r="N119" s="414" t="s">
        <v>1006</v>
      </c>
      <c r="O119" s="414" t="s">
        <v>1007</v>
      </c>
      <c r="P119" s="426" t="s">
        <v>999</v>
      </c>
      <c r="Q119" s="18"/>
      <c r="R119" s="18"/>
      <c r="S119" s="18"/>
      <c r="T119" s="18"/>
      <c r="U119" s="18"/>
      <c r="V119" s="18"/>
      <c r="W119" s="18"/>
      <c r="X119" s="29"/>
    </row>
    <row r="120" spans="1:24" ht="47.25" customHeight="1" x14ac:dyDescent="0.25">
      <c r="A120" s="1"/>
      <c r="B120" s="30"/>
      <c r="C120" s="320"/>
      <c r="D120" s="614"/>
      <c r="E120" s="614"/>
      <c r="F120" s="614"/>
      <c r="G120" s="614"/>
      <c r="H120" s="614"/>
      <c r="I120" s="414"/>
      <c r="J120" s="414"/>
      <c r="K120" s="414"/>
      <c r="L120" s="414"/>
      <c r="M120" s="414"/>
      <c r="N120" s="414"/>
      <c r="O120" s="414"/>
      <c r="P120" s="321"/>
      <c r="Q120" s="18"/>
      <c r="R120" s="18"/>
      <c r="S120" s="18"/>
      <c r="T120" s="18"/>
      <c r="U120" s="18"/>
      <c r="V120" s="18"/>
      <c r="W120" s="18"/>
      <c r="X120" s="29"/>
    </row>
    <row r="121" spans="1:24" ht="47.25" hidden="1" customHeight="1" x14ac:dyDescent="0.25">
      <c r="A121" s="1"/>
      <c r="B121" s="30"/>
      <c r="C121" s="320"/>
      <c r="D121" s="614"/>
      <c r="E121" s="614"/>
      <c r="F121" s="614"/>
      <c r="G121" s="614"/>
      <c r="H121" s="614"/>
      <c r="I121" s="414"/>
      <c r="J121" s="414"/>
      <c r="K121" s="414"/>
      <c r="L121" s="414"/>
      <c r="M121" s="414"/>
      <c r="N121" s="414"/>
      <c r="O121" s="414"/>
      <c r="P121" s="321"/>
      <c r="Q121" s="18"/>
      <c r="R121" s="18"/>
      <c r="S121" s="18"/>
      <c r="T121" s="18"/>
      <c r="U121" s="18"/>
      <c r="V121" s="18"/>
      <c r="W121" s="18"/>
      <c r="X121" s="29"/>
    </row>
    <row r="122" spans="1:24" ht="47.25" hidden="1" customHeight="1" x14ac:dyDescent="0.25">
      <c r="A122" s="1"/>
      <c r="B122" s="30"/>
      <c r="C122" s="320"/>
      <c r="D122" s="614"/>
      <c r="E122" s="614"/>
      <c r="F122" s="614"/>
      <c r="G122" s="614"/>
      <c r="H122" s="614"/>
      <c r="I122" s="414"/>
      <c r="J122" s="414"/>
      <c r="K122" s="414"/>
      <c r="L122" s="414"/>
      <c r="M122" s="414"/>
      <c r="N122" s="414"/>
      <c r="O122" s="414"/>
      <c r="P122" s="321"/>
      <c r="Q122" s="18"/>
      <c r="R122" s="18"/>
      <c r="S122" s="18"/>
      <c r="T122" s="18"/>
      <c r="U122" s="18"/>
      <c r="V122" s="18"/>
      <c r="W122" s="18"/>
      <c r="X122" s="29"/>
    </row>
    <row r="123" spans="1:24" ht="47.25" hidden="1" customHeight="1" x14ac:dyDescent="0.25">
      <c r="A123" s="1"/>
      <c r="B123" s="30"/>
      <c r="C123" s="320"/>
      <c r="D123" s="614"/>
      <c r="E123" s="614"/>
      <c r="F123" s="614"/>
      <c r="G123" s="614"/>
      <c r="H123" s="614"/>
      <c r="I123" s="414"/>
      <c r="J123" s="414"/>
      <c r="K123" s="414"/>
      <c r="L123" s="414"/>
      <c r="M123" s="414"/>
      <c r="N123" s="414"/>
      <c r="O123" s="414"/>
      <c r="P123" s="321"/>
      <c r="Q123" s="18"/>
      <c r="R123" s="18"/>
      <c r="S123" s="18"/>
      <c r="T123" s="18"/>
      <c r="U123" s="18"/>
      <c r="V123" s="18"/>
      <c r="W123" s="18"/>
      <c r="X123" s="29"/>
    </row>
    <row r="124" spans="1:24" ht="47.25" hidden="1" customHeight="1" x14ac:dyDescent="0.25">
      <c r="B124" s="30"/>
      <c r="C124" s="320"/>
      <c r="D124" s="614"/>
      <c r="E124" s="614"/>
      <c r="F124" s="614"/>
      <c r="G124" s="614"/>
      <c r="H124" s="614"/>
      <c r="I124" s="414"/>
      <c r="J124" s="414"/>
      <c r="K124" s="414"/>
      <c r="L124" s="414"/>
      <c r="M124" s="414"/>
      <c r="N124" s="414"/>
      <c r="O124" s="414"/>
      <c r="P124" s="321"/>
      <c r="Q124" s="18"/>
      <c r="R124" s="18"/>
      <c r="S124" s="18"/>
      <c r="T124" s="18"/>
      <c r="U124" s="18"/>
      <c r="V124" s="18"/>
      <c r="W124" s="18"/>
      <c r="X124" s="29"/>
    </row>
    <row r="125" spans="1:24" ht="47.25" hidden="1" customHeight="1" x14ac:dyDescent="0.25">
      <c r="B125" s="30"/>
      <c r="C125" s="320"/>
      <c r="D125" s="617"/>
      <c r="E125" s="618"/>
      <c r="F125" s="618"/>
      <c r="G125" s="618"/>
      <c r="H125" s="619"/>
      <c r="I125" s="414"/>
      <c r="J125" s="414"/>
      <c r="K125" s="414"/>
      <c r="L125" s="414"/>
      <c r="M125" s="414"/>
      <c r="N125" s="414"/>
      <c r="O125" s="414"/>
      <c r="P125" s="321"/>
      <c r="Q125" s="18"/>
      <c r="R125" s="18"/>
      <c r="S125" s="18"/>
      <c r="T125" s="18"/>
      <c r="U125" s="18"/>
      <c r="V125" s="18"/>
      <c r="W125" s="18"/>
      <c r="X125" s="29"/>
    </row>
    <row r="126" spans="1:24" ht="47.25" hidden="1" customHeight="1" x14ac:dyDescent="0.25">
      <c r="B126" s="30"/>
      <c r="C126" s="320"/>
      <c r="D126" s="614"/>
      <c r="E126" s="614"/>
      <c r="F126" s="614"/>
      <c r="G126" s="614"/>
      <c r="H126" s="614"/>
      <c r="I126" s="414"/>
      <c r="J126" s="414"/>
      <c r="K126" s="414"/>
      <c r="L126" s="414"/>
      <c r="M126" s="414"/>
      <c r="N126" s="414"/>
      <c r="O126" s="414"/>
      <c r="P126" s="321"/>
      <c r="Q126" s="18"/>
      <c r="R126" s="18"/>
      <c r="S126" s="18"/>
      <c r="T126" s="18"/>
      <c r="U126" s="18"/>
      <c r="V126" s="18"/>
      <c r="W126" s="18"/>
      <c r="X126" s="29"/>
    </row>
    <row r="127" spans="1:24" ht="47.25" hidden="1" customHeight="1" x14ac:dyDescent="0.25">
      <c r="B127" s="30"/>
      <c r="C127" s="320"/>
      <c r="D127" s="614"/>
      <c r="E127" s="614"/>
      <c r="F127" s="614"/>
      <c r="G127" s="614"/>
      <c r="H127" s="614"/>
      <c r="I127" s="414"/>
      <c r="J127" s="414"/>
      <c r="K127" s="414"/>
      <c r="L127" s="414"/>
      <c r="M127" s="414"/>
      <c r="N127" s="414"/>
      <c r="O127" s="414"/>
      <c r="P127" s="321"/>
      <c r="Q127" s="18"/>
      <c r="R127" s="18"/>
      <c r="S127" s="18"/>
      <c r="T127" s="18"/>
      <c r="U127" s="18"/>
      <c r="V127" s="18"/>
      <c r="W127" s="18"/>
      <c r="X127" s="29"/>
    </row>
    <row r="128" spans="1:24" ht="47.25" hidden="1" customHeight="1" x14ac:dyDescent="0.25">
      <c r="B128" s="30"/>
      <c r="C128" s="320"/>
      <c r="D128" s="614"/>
      <c r="E128" s="614"/>
      <c r="F128" s="614"/>
      <c r="G128" s="614"/>
      <c r="H128" s="614"/>
      <c r="I128" s="414"/>
      <c r="J128" s="414"/>
      <c r="K128" s="414"/>
      <c r="L128" s="414"/>
      <c r="M128" s="414"/>
      <c r="N128" s="414"/>
      <c r="O128" s="414"/>
      <c r="P128" s="321"/>
      <c r="Q128" s="18"/>
      <c r="R128" s="18"/>
      <c r="S128" s="18"/>
      <c r="T128" s="18"/>
      <c r="U128" s="18"/>
      <c r="V128" s="18"/>
      <c r="W128" s="18"/>
      <c r="X128" s="29"/>
    </row>
    <row r="129" spans="2:24" ht="47.25" hidden="1" customHeight="1" x14ac:dyDescent="0.25">
      <c r="B129" s="30"/>
      <c r="C129" s="320"/>
      <c r="D129" s="614"/>
      <c r="E129" s="614"/>
      <c r="F129" s="614"/>
      <c r="G129" s="614"/>
      <c r="H129" s="614"/>
      <c r="I129" s="414"/>
      <c r="J129" s="414"/>
      <c r="K129" s="414"/>
      <c r="L129" s="414"/>
      <c r="M129" s="414"/>
      <c r="N129" s="414"/>
      <c r="O129" s="414"/>
      <c r="P129" s="321"/>
      <c r="Q129" s="18"/>
      <c r="R129" s="18"/>
      <c r="S129" s="18"/>
      <c r="T129" s="18"/>
      <c r="U129" s="18"/>
      <c r="V129" s="18"/>
      <c r="W129" s="18"/>
      <c r="X129" s="29"/>
    </row>
    <row r="130" spans="2:24" ht="47.25" hidden="1" customHeight="1" x14ac:dyDescent="0.25">
      <c r="B130" s="30"/>
      <c r="C130" s="320"/>
      <c r="D130" s="617"/>
      <c r="E130" s="618"/>
      <c r="F130" s="618"/>
      <c r="G130" s="618"/>
      <c r="H130" s="619"/>
      <c r="I130" s="414"/>
      <c r="J130" s="414"/>
      <c r="K130" s="414"/>
      <c r="L130" s="414"/>
      <c r="M130" s="414"/>
      <c r="N130" s="414"/>
      <c r="O130" s="414"/>
      <c r="P130" s="321"/>
      <c r="Q130" s="18"/>
      <c r="R130" s="18"/>
      <c r="S130" s="18"/>
      <c r="T130" s="18"/>
      <c r="U130" s="18"/>
      <c r="V130" s="18"/>
      <c r="W130" s="18"/>
      <c r="X130" s="29"/>
    </row>
    <row r="131" spans="2:24" ht="47.25" hidden="1" customHeight="1" x14ac:dyDescent="0.25">
      <c r="B131" s="30"/>
      <c r="C131" s="320"/>
      <c r="D131" s="617"/>
      <c r="E131" s="618"/>
      <c r="F131" s="618"/>
      <c r="G131" s="618"/>
      <c r="H131" s="619"/>
      <c r="I131" s="414"/>
      <c r="J131" s="414"/>
      <c r="K131" s="414"/>
      <c r="L131" s="414"/>
      <c r="M131" s="414"/>
      <c r="N131" s="414"/>
      <c r="O131" s="414"/>
      <c r="P131" s="321"/>
      <c r="Q131" s="18"/>
      <c r="R131" s="18"/>
      <c r="S131" s="18"/>
      <c r="T131" s="18"/>
      <c r="U131" s="18"/>
      <c r="V131" s="18"/>
      <c r="W131" s="18"/>
      <c r="X131" s="29"/>
    </row>
    <row r="132" spans="2:24" ht="47.25" hidden="1" customHeight="1" x14ac:dyDescent="0.25">
      <c r="B132" s="30"/>
      <c r="C132" s="320"/>
      <c r="D132" s="617"/>
      <c r="E132" s="618"/>
      <c r="F132" s="618"/>
      <c r="G132" s="618"/>
      <c r="H132" s="619"/>
      <c r="I132" s="414"/>
      <c r="J132" s="414"/>
      <c r="K132" s="414"/>
      <c r="L132" s="414"/>
      <c r="M132" s="414"/>
      <c r="N132" s="414"/>
      <c r="O132" s="414"/>
      <c r="P132" s="321"/>
      <c r="Q132" s="18"/>
      <c r="R132" s="18"/>
      <c r="S132" s="18"/>
      <c r="T132" s="18"/>
      <c r="U132" s="18"/>
      <c r="V132" s="18"/>
      <c r="W132" s="18"/>
      <c r="X132" s="29"/>
    </row>
    <row r="133" spans="2:24" ht="47.25" hidden="1" customHeight="1" thickBot="1" x14ac:dyDescent="0.3">
      <c r="B133" s="30"/>
      <c r="C133" s="322"/>
      <c r="D133" s="620"/>
      <c r="E133" s="621"/>
      <c r="F133" s="621"/>
      <c r="G133" s="621"/>
      <c r="H133" s="622"/>
      <c r="I133" s="415"/>
      <c r="J133" s="415"/>
      <c r="K133" s="415"/>
      <c r="L133" s="415"/>
      <c r="M133" s="415"/>
      <c r="N133" s="415"/>
      <c r="O133" s="415"/>
      <c r="P133" s="323"/>
      <c r="Q133" s="18"/>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623" t="s">
        <v>297</v>
      </c>
      <c r="D137" s="623"/>
      <c r="E137" s="623"/>
      <c r="F137" s="623"/>
      <c r="G137" s="623"/>
      <c r="H137" s="418"/>
      <c r="I137" s="418"/>
      <c r="J137" s="623"/>
      <c r="K137" s="623"/>
      <c r="L137" s="623"/>
      <c r="M137" s="623"/>
      <c r="N137" s="623"/>
      <c r="O137" s="418"/>
      <c r="P137" s="418"/>
      <c r="Q137" s="623"/>
      <c r="R137" s="623"/>
      <c r="S137" s="623"/>
      <c r="T137" s="623"/>
      <c r="U137" s="418"/>
      <c r="V137" s="418"/>
      <c r="W137" s="418"/>
      <c r="X137" s="117"/>
    </row>
    <row r="138" spans="2:24" x14ac:dyDescent="0.25">
      <c r="B138" s="109"/>
      <c r="C138" s="110"/>
      <c r="D138" s="111"/>
      <c r="E138" s="111"/>
      <c r="F138" s="111"/>
      <c r="G138" s="111"/>
      <c r="H138" s="111"/>
      <c r="I138" s="111"/>
      <c r="J138" s="111"/>
      <c r="K138" s="111"/>
      <c r="L138" s="111"/>
      <c r="M138" s="111"/>
      <c r="N138" s="111"/>
      <c r="O138" s="111"/>
      <c r="P138" s="111"/>
      <c r="Q138" s="111"/>
      <c r="R138" s="111"/>
      <c r="S138" s="111"/>
      <c r="T138" s="111"/>
      <c r="U138" s="111"/>
      <c r="V138" s="111"/>
      <c r="W138" s="111"/>
      <c r="X138" s="112"/>
    </row>
    <row r="139" spans="2:24" x14ac:dyDescent="0.25">
      <c r="B139" s="109">
        <v>5</v>
      </c>
      <c r="C139" s="110" t="s">
        <v>304</v>
      </c>
      <c r="D139" s="110"/>
      <c r="E139" s="110"/>
      <c r="F139" s="111"/>
      <c r="G139" s="111"/>
      <c r="H139" s="111"/>
      <c r="I139" s="111"/>
      <c r="J139" s="111"/>
      <c r="K139" s="111"/>
      <c r="L139" s="111"/>
      <c r="M139" s="111"/>
      <c r="N139" s="111"/>
      <c r="O139" s="111"/>
      <c r="P139" s="111"/>
      <c r="Q139" s="111"/>
      <c r="R139" s="111"/>
      <c r="S139" s="111"/>
      <c r="T139" s="111"/>
      <c r="U139" s="111"/>
      <c r="V139" s="111"/>
      <c r="W139" s="111"/>
      <c r="X139" s="112"/>
    </row>
    <row r="140" spans="2:24" ht="23.25" customHeight="1" thickBot="1" x14ac:dyDescent="0.3">
      <c r="B140" s="113"/>
      <c r="C140" s="110" t="s">
        <v>314</v>
      </c>
      <c r="D140" s="111"/>
      <c r="E140" s="111"/>
      <c r="F140" s="111"/>
      <c r="G140" s="111"/>
      <c r="H140" s="111"/>
      <c r="I140" s="111"/>
      <c r="J140" s="111"/>
      <c r="K140" s="111"/>
      <c r="L140" s="111"/>
      <c r="M140" s="111"/>
      <c r="N140" s="111"/>
      <c r="O140" s="111"/>
      <c r="P140" s="111"/>
      <c r="Q140" s="111"/>
      <c r="R140" s="111"/>
      <c r="S140" s="111"/>
      <c r="T140" s="111"/>
      <c r="U140" s="111"/>
      <c r="V140" s="111"/>
      <c r="W140" s="111"/>
      <c r="X140" s="112"/>
    </row>
    <row r="141" spans="2:24" ht="51.75" customHeight="1" x14ac:dyDescent="0.25">
      <c r="B141" s="113"/>
      <c r="C141" s="328" t="s">
        <v>87</v>
      </c>
      <c r="D141" s="624" t="s">
        <v>298</v>
      </c>
      <c r="E141" s="624"/>
      <c r="F141" s="624"/>
      <c r="G141" s="624"/>
      <c r="H141" s="624"/>
      <c r="I141" s="624" t="s">
        <v>959</v>
      </c>
      <c r="J141" s="624"/>
      <c r="K141" s="624" t="s">
        <v>958</v>
      </c>
      <c r="L141" s="624"/>
      <c r="M141" s="624" t="s">
        <v>8</v>
      </c>
      <c r="N141" s="625"/>
      <c r="O141" s="111"/>
      <c r="P141" s="111"/>
      <c r="Q141" s="111"/>
      <c r="R141" s="111"/>
      <c r="S141" s="111"/>
      <c r="T141" s="111"/>
      <c r="U141" s="111"/>
      <c r="V141" s="111"/>
      <c r="W141" s="111"/>
      <c r="X141" s="112"/>
    </row>
    <row r="142" spans="2:24" ht="47.25" customHeight="1" x14ac:dyDescent="0.25">
      <c r="B142" s="113"/>
      <c r="C142" s="327"/>
      <c r="D142" s="628"/>
      <c r="E142" s="628"/>
      <c r="F142" s="628"/>
      <c r="G142" s="628"/>
      <c r="H142" s="628"/>
      <c r="I142" s="629"/>
      <c r="J142" s="629"/>
      <c r="K142" s="630"/>
      <c r="L142" s="630"/>
      <c r="M142" s="630"/>
      <c r="N142" s="631"/>
      <c r="O142" s="111"/>
      <c r="P142" s="111"/>
      <c r="Q142" s="111"/>
      <c r="R142" s="111"/>
      <c r="S142" s="111"/>
      <c r="T142" s="111"/>
      <c r="U142" s="111"/>
      <c r="V142" s="111"/>
      <c r="W142" s="111"/>
      <c r="X142" s="112"/>
    </row>
    <row r="143" spans="2:24" ht="47.25" hidden="1" customHeight="1" x14ac:dyDescent="0.25">
      <c r="B143" s="113"/>
      <c r="C143" s="324"/>
      <c r="D143" s="614"/>
      <c r="E143" s="614"/>
      <c r="F143" s="614"/>
      <c r="G143" s="614"/>
      <c r="H143" s="614"/>
      <c r="I143" s="626"/>
      <c r="J143" s="626"/>
      <c r="K143" s="598"/>
      <c r="L143" s="598"/>
      <c r="M143" s="598"/>
      <c r="N143" s="627"/>
      <c r="O143" s="111"/>
      <c r="P143" s="111"/>
      <c r="Q143" s="111"/>
      <c r="R143" s="111"/>
      <c r="S143" s="111"/>
      <c r="T143" s="111"/>
      <c r="U143" s="111"/>
      <c r="V143" s="111"/>
      <c r="W143" s="111"/>
      <c r="X143" s="112"/>
    </row>
    <row r="144" spans="2:24" ht="47.25" hidden="1" customHeight="1" x14ac:dyDescent="0.25">
      <c r="B144" s="113"/>
      <c r="C144" s="324"/>
      <c r="D144" s="614"/>
      <c r="E144" s="614"/>
      <c r="F144" s="614"/>
      <c r="G144" s="614"/>
      <c r="H144" s="614"/>
      <c r="I144" s="626"/>
      <c r="J144" s="626"/>
      <c r="K144" s="598"/>
      <c r="L144" s="598"/>
      <c r="M144" s="598"/>
      <c r="N144" s="627"/>
      <c r="O144" s="111"/>
      <c r="P144" s="111"/>
      <c r="Q144" s="111"/>
      <c r="R144" s="111"/>
      <c r="S144" s="111"/>
      <c r="T144" s="111"/>
      <c r="U144" s="111"/>
      <c r="V144" s="111"/>
      <c r="W144" s="111"/>
      <c r="X144" s="112"/>
    </row>
    <row r="145" spans="2:24" ht="47.25" hidden="1" customHeight="1" x14ac:dyDescent="0.25">
      <c r="B145" s="113"/>
      <c r="C145" s="324"/>
      <c r="D145" s="614"/>
      <c r="E145" s="614"/>
      <c r="F145" s="614"/>
      <c r="G145" s="614"/>
      <c r="H145" s="614"/>
      <c r="I145" s="626"/>
      <c r="J145" s="626"/>
      <c r="K145" s="598"/>
      <c r="L145" s="598"/>
      <c r="M145" s="598"/>
      <c r="N145" s="627"/>
      <c r="O145" s="111"/>
      <c r="P145" s="111"/>
      <c r="Q145" s="111"/>
      <c r="R145" s="111"/>
      <c r="S145" s="111"/>
      <c r="T145" s="111"/>
      <c r="U145" s="111"/>
      <c r="V145" s="111"/>
      <c r="W145" s="111"/>
      <c r="X145" s="112"/>
    </row>
    <row r="146" spans="2:24" ht="47.25" hidden="1" customHeight="1" x14ac:dyDescent="0.25">
      <c r="B146" s="113"/>
      <c r="C146" s="324"/>
      <c r="D146" s="614"/>
      <c r="E146" s="614"/>
      <c r="F146" s="614"/>
      <c r="G146" s="614"/>
      <c r="H146" s="614"/>
      <c r="I146" s="626"/>
      <c r="J146" s="626"/>
      <c r="K146" s="598"/>
      <c r="L146" s="598"/>
      <c r="M146" s="598"/>
      <c r="N146" s="627"/>
      <c r="O146" s="111"/>
      <c r="P146" s="111"/>
      <c r="Q146" s="111"/>
      <c r="R146" s="111"/>
      <c r="S146" s="111"/>
      <c r="T146" s="111"/>
      <c r="U146" s="111"/>
      <c r="V146" s="111"/>
      <c r="W146" s="111"/>
      <c r="X146" s="112"/>
    </row>
    <row r="147" spans="2:24" ht="47.25" hidden="1" customHeight="1" x14ac:dyDescent="0.25">
      <c r="B147" s="113"/>
      <c r="C147" s="324"/>
      <c r="D147" s="614"/>
      <c r="E147" s="614"/>
      <c r="F147" s="614"/>
      <c r="G147" s="614"/>
      <c r="H147" s="614"/>
      <c r="I147" s="626"/>
      <c r="J147" s="626"/>
      <c r="K147" s="598"/>
      <c r="L147" s="598"/>
      <c r="M147" s="598"/>
      <c r="N147" s="627"/>
      <c r="O147" s="111"/>
      <c r="P147" s="111"/>
      <c r="Q147" s="111"/>
      <c r="R147" s="111"/>
      <c r="S147" s="111"/>
      <c r="T147" s="111"/>
      <c r="U147" s="111"/>
      <c r="V147" s="111"/>
      <c r="W147" s="111"/>
      <c r="X147" s="112"/>
    </row>
    <row r="148" spans="2:24" ht="47.25" hidden="1" customHeight="1" x14ac:dyDescent="0.25">
      <c r="B148" s="113"/>
      <c r="C148" s="324"/>
      <c r="D148" s="614"/>
      <c r="E148" s="614"/>
      <c r="F148" s="614"/>
      <c r="G148" s="614"/>
      <c r="H148" s="614"/>
      <c r="I148" s="626"/>
      <c r="J148" s="626"/>
      <c r="K148" s="598"/>
      <c r="L148" s="598"/>
      <c r="M148" s="598"/>
      <c r="N148" s="627"/>
      <c r="O148" s="111"/>
      <c r="P148" s="111"/>
      <c r="Q148" s="111"/>
      <c r="R148" s="111"/>
      <c r="S148" s="111"/>
      <c r="T148" s="111"/>
      <c r="U148" s="111"/>
      <c r="V148" s="111"/>
      <c r="W148" s="111"/>
      <c r="X148" s="112"/>
    </row>
    <row r="149" spans="2:24" ht="47.25" hidden="1" customHeight="1" x14ac:dyDescent="0.25">
      <c r="B149" s="113"/>
      <c r="C149" s="324"/>
      <c r="D149" s="614"/>
      <c r="E149" s="614"/>
      <c r="F149" s="614"/>
      <c r="G149" s="614"/>
      <c r="H149" s="614"/>
      <c r="I149" s="626"/>
      <c r="J149" s="626"/>
      <c r="K149" s="598"/>
      <c r="L149" s="598"/>
      <c r="M149" s="598"/>
      <c r="N149" s="627"/>
      <c r="O149" s="111"/>
      <c r="P149" s="111"/>
      <c r="Q149" s="111"/>
      <c r="R149" s="111"/>
      <c r="S149" s="111"/>
      <c r="T149" s="111"/>
      <c r="U149" s="111"/>
      <c r="V149" s="111"/>
      <c r="W149" s="111"/>
      <c r="X149" s="112"/>
    </row>
    <row r="150" spans="2:24" ht="47.25" hidden="1" customHeight="1" x14ac:dyDescent="0.25">
      <c r="B150" s="113"/>
      <c r="C150" s="324"/>
      <c r="D150" s="614"/>
      <c r="E150" s="614"/>
      <c r="F150" s="614"/>
      <c r="G150" s="614"/>
      <c r="H150" s="614"/>
      <c r="I150" s="626"/>
      <c r="J150" s="626"/>
      <c r="K150" s="598"/>
      <c r="L150" s="598"/>
      <c r="M150" s="598"/>
      <c r="N150" s="627"/>
      <c r="O150" s="111"/>
      <c r="P150" s="111"/>
      <c r="Q150" s="111"/>
      <c r="R150" s="111"/>
      <c r="S150" s="111"/>
      <c r="T150" s="111"/>
      <c r="U150" s="111"/>
      <c r="V150" s="111"/>
      <c r="W150" s="111"/>
      <c r="X150" s="112"/>
    </row>
    <row r="151" spans="2:24" ht="47.25" hidden="1" customHeight="1" x14ac:dyDescent="0.25">
      <c r="B151" s="113"/>
      <c r="C151" s="324"/>
      <c r="D151" s="614"/>
      <c r="E151" s="614"/>
      <c r="F151" s="614"/>
      <c r="G151" s="614"/>
      <c r="H151" s="614"/>
      <c r="I151" s="626"/>
      <c r="J151" s="626"/>
      <c r="K151" s="598"/>
      <c r="L151" s="598"/>
      <c r="M151" s="598"/>
      <c r="N151" s="627"/>
      <c r="O151" s="111"/>
      <c r="P151" s="111"/>
      <c r="Q151" s="111"/>
      <c r="R151" s="111"/>
      <c r="S151" s="111"/>
      <c r="T151" s="111"/>
      <c r="U151" s="111"/>
      <c r="V151" s="111"/>
      <c r="W151" s="111"/>
      <c r="X151" s="112"/>
    </row>
    <row r="152" spans="2:24" ht="47.25" hidden="1" customHeight="1" x14ac:dyDescent="0.25">
      <c r="B152" s="113"/>
      <c r="C152" s="324"/>
      <c r="D152" s="614"/>
      <c r="E152" s="614"/>
      <c r="F152" s="614"/>
      <c r="G152" s="614"/>
      <c r="H152" s="614"/>
      <c r="I152" s="626"/>
      <c r="J152" s="626"/>
      <c r="K152" s="598"/>
      <c r="L152" s="598"/>
      <c r="M152" s="598"/>
      <c r="N152" s="627"/>
      <c r="O152" s="111"/>
      <c r="P152" s="111"/>
      <c r="Q152" s="111"/>
      <c r="R152" s="111"/>
      <c r="S152" s="111"/>
      <c r="T152" s="111"/>
      <c r="U152" s="111"/>
      <c r="V152" s="111"/>
      <c r="W152" s="111"/>
      <c r="X152" s="112"/>
    </row>
    <row r="153" spans="2:24" ht="47.25" hidden="1" customHeight="1" x14ac:dyDescent="0.25">
      <c r="B153" s="113"/>
      <c r="C153" s="324"/>
      <c r="D153" s="614"/>
      <c r="E153" s="614"/>
      <c r="F153" s="614"/>
      <c r="G153" s="614"/>
      <c r="H153" s="614"/>
      <c r="I153" s="626"/>
      <c r="J153" s="626"/>
      <c r="K153" s="598"/>
      <c r="L153" s="598"/>
      <c r="M153" s="598"/>
      <c r="N153" s="627"/>
      <c r="O153" s="111"/>
      <c r="P153" s="111"/>
      <c r="Q153" s="111"/>
      <c r="R153" s="111"/>
      <c r="S153" s="111"/>
      <c r="T153" s="111"/>
      <c r="U153" s="111"/>
      <c r="V153" s="111"/>
      <c r="W153" s="111"/>
      <c r="X153" s="112"/>
    </row>
    <row r="154" spans="2:24" ht="47.25" hidden="1" customHeight="1" x14ac:dyDescent="0.25">
      <c r="B154" s="113"/>
      <c r="C154" s="324"/>
      <c r="D154" s="614"/>
      <c r="E154" s="614"/>
      <c r="F154" s="614"/>
      <c r="G154" s="614"/>
      <c r="H154" s="614"/>
      <c r="I154" s="626"/>
      <c r="J154" s="626"/>
      <c r="K154" s="598"/>
      <c r="L154" s="598"/>
      <c r="M154" s="598"/>
      <c r="N154" s="627"/>
      <c r="O154" s="111"/>
      <c r="P154" s="111"/>
      <c r="Q154" s="111"/>
      <c r="R154" s="111"/>
      <c r="S154" s="111"/>
      <c r="T154" s="111"/>
      <c r="U154" s="111"/>
      <c r="V154" s="111"/>
      <c r="W154" s="111"/>
      <c r="X154" s="112"/>
    </row>
    <row r="155" spans="2:24" ht="47.25" hidden="1" customHeight="1" x14ac:dyDescent="0.25">
      <c r="B155" s="113"/>
      <c r="C155" s="324"/>
      <c r="D155" s="614"/>
      <c r="E155" s="614"/>
      <c r="F155" s="614"/>
      <c r="G155" s="614"/>
      <c r="H155" s="614"/>
      <c r="I155" s="626"/>
      <c r="J155" s="626"/>
      <c r="K155" s="598"/>
      <c r="L155" s="598"/>
      <c r="M155" s="598"/>
      <c r="N155" s="627"/>
      <c r="O155" s="111"/>
      <c r="P155" s="111"/>
      <c r="Q155" s="111"/>
      <c r="R155" s="111"/>
      <c r="S155" s="111"/>
      <c r="T155" s="111"/>
      <c r="U155" s="111"/>
      <c r="V155" s="111"/>
      <c r="W155" s="111"/>
      <c r="X155" s="112"/>
    </row>
    <row r="156" spans="2:24" ht="47.25" hidden="1" customHeight="1" x14ac:dyDescent="0.25">
      <c r="B156" s="113"/>
      <c r="C156" s="324"/>
      <c r="D156" s="614"/>
      <c r="E156" s="614"/>
      <c r="F156" s="614"/>
      <c r="G156" s="614"/>
      <c r="H156" s="614"/>
      <c r="I156" s="626"/>
      <c r="J156" s="626"/>
      <c r="K156" s="598"/>
      <c r="L156" s="598"/>
      <c r="M156" s="598"/>
      <c r="N156" s="627"/>
      <c r="O156" s="111"/>
      <c r="P156" s="111"/>
      <c r="Q156" s="111"/>
      <c r="R156" s="111"/>
      <c r="S156" s="111"/>
      <c r="T156" s="111"/>
      <c r="U156" s="111"/>
      <c r="V156" s="111"/>
      <c r="W156" s="111"/>
      <c r="X156" s="112"/>
    </row>
    <row r="157" spans="2:24" ht="47.25" hidden="1" customHeight="1" x14ac:dyDescent="0.25">
      <c r="B157" s="113"/>
      <c r="C157" s="324"/>
      <c r="D157" s="614"/>
      <c r="E157" s="614"/>
      <c r="F157" s="614"/>
      <c r="G157" s="614"/>
      <c r="H157" s="614"/>
      <c r="I157" s="626"/>
      <c r="J157" s="626"/>
      <c r="K157" s="598"/>
      <c r="L157" s="598"/>
      <c r="M157" s="598"/>
      <c r="N157" s="627"/>
      <c r="O157" s="111"/>
      <c r="P157" s="111"/>
      <c r="Q157" s="111"/>
      <c r="R157" s="111"/>
      <c r="S157" s="111"/>
      <c r="T157" s="111"/>
      <c r="U157" s="111"/>
      <c r="V157" s="111"/>
      <c r="W157" s="111"/>
      <c r="X157" s="112"/>
    </row>
    <row r="158" spans="2:24" ht="47.25" hidden="1" customHeight="1" x14ac:dyDescent="0.25">
      <c r="B158" s="113"/>
      <c r="C158" s="324"/>
      <c r="D158" s="614"/>
      <c r="E158" s="614"/>
      <c r="F158" s="614"/>
      <c r="G158" s="614"/>
      <c r="H158" s="614"/>
      <c r="I158" s="626"/>
      <c r="J158" s="626"/>
      <c r="K158" s="598"/>
      <c r="L158" s="598"/>
      <c r="M158" s="598"/>
      <c r="N158" s="627"/>
      <c r="O158" s="111"/>
      <c r="P158" s="111"/>
      <c r="Q158" s="111"/>
      <c r="R158" s="111"/>
      <c r="S158" s="111"/>
      <c r="T158" s="111"/>
      <c r="U158" s="111"/>
      <c r="V158" s="111"/>
      <c r="W158" s="111"/>
      <c r="X158" s="112"/>
    </row>
    <row r="159" spans="2:24" ht="47.25" hidden="1" customHeight="1" thickBot="1" x14ac:dyDescent="0.3">
      <c r="B159" s="113"/>
      <c r="C159" s="325"/>
      <c r="D159" s="641"/>
      <c r="E159" s="641"/>
      <c r="F159" s="641"/>
      <c r="G159" s="641"/>
      <c r="H159" s="641"/>
      <c r="I159" s="642"/>
      <c r="J159" s="642"/>
      <c r="K159" s="616"/>
      <c r="L159" s="616"/>
      <c r="M159" s="616"/>
      <c r="N159" s="643"/>
      <c r="O159" s="111"/>
      <c r="P159" s="111"/>
      <c r="Q159" s="111"/>
      <c r="R159" s="111"/>
      <c r="S159" s="111"/>
      <c r="T159" s="111"/>
      <c r="U159" s="111"/>
      <c r="V159" s="111"/>
      <c r="W159" s="111"/>
      <c r="X159" s="112"/>
    </row>
    <row r="160" spans="2:24" x14ac:dyDescent="0.25">
      <c r="B160" s="113"/>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2"/>
    </row>
    <row r="161" spans="2:24" x14ac:dyDescent="0.25">
      <c r="B161" s="113"/>
      <c r="C161" s="111"/>
      <c r="D161" s="111"/>
      <c r="E161" s="111"/>
      <c r="F161" s="111"/>
      <c r="G161" s="111"/>
      <c r="H161" s="111"/>
      <c r="I161" s="111"/>
      <c r="J161" s="111"/>
      <c r="K161" s="111"/>
      <c r="L161" s="111"/>
      <c r="M161" s="111"/>
      <c r="N161" s="111"/>
      <c r="O161" s="111"/>
      <c r="P161" s="111"/>
      <c r="Q161" s="111"/>
      <c r="R161" s="111"/>
      <c r="S161" s="111"/>
      <c r="T161" s="111"/>
      <c r="U161" s="111"/>
      <c r="V161" s="111"/>
      <c r="W161" s="111"/>
      <c r="X161" s="112"/>
    </row>
    <row r="162" spans="2:24" x14ac:dyDescent="0.25">
      <c r="B162" s="109">
        <v>6</v>
      </c>
      <c r="C162" s="110" t="s">
        <v>299</v>
      </c>
      <c r="D162" s="111"/>
      <c r="E162" s="111"/>
      <c r="F162" s="111"/>
      <c r="G162" s="111"/>
      <c r="H162" s="111"/>
      <c r="I162" s="111"/>
      <c r="J162" s="111"/>
      <c r="K162" s="111"/>
      <c r="L162" s="111"/>
      <c r="M162" s="111"/>
      <c r="N162" s="111"/>
      <c r="O162" s="111"/>
      <c r="P162" s="111"/>
      <c r="Q162" s="111"/>
      <c r="R162" s="111"/>
      <c r="S162" s="111"/>
      <c r="T162" s="111"/>
      <c r="U162" s="111"/>
      <c r="V162" s="111"/>
      <c r="W162" s="111"/>
      <c r="X162" s="112"/>
    </row>
    <row r="163" spans="2:24" ht="15.75" thickBot="1" x14ac:dyDescent="0.3">
      <c r="B163" s="113"/>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2"/>
    </row>
    <row r="164" spans="2:24" x14ac:dyDescent="0.25">
      <c r="B164" s="113"/>
      <c r="C164" s="632"/>
      <c r="D164" s="633"/>
      <c r="E164" s="633"/>
      <c r="F164" s="633"/>
      <c r="G164" s="633"/>
      <c r="H164" s="633"/>
      <c r="I164" s="634"/>
      <c r="J164" s="111"/>
      <c r="K164" s="111"/>
      <c r="L164" s="111"/>
      <c r="M164" s="111"/>
      <c r="N164" s="111"/>
      <c r="O164" s="111"/>
      <c r="P164" s="111"/>
      <c r="Q164" s="111"/>
      <c r="R164" s="111"/>
      <c r="S164" s="111"/>
      <c r="T164" s="111"/>
      <c r="U164" s="111"/>
      <c r="V164" s="111"/>
      <c r="W164" s="111"/>
      <c r="X164" s="112"/>
    </row>
    <row r="165" spans="2:24" x14ac:dyDescent="0.25">
      <c r="B165" s="113"/>
      <c r="C165" s="635"/>
      <c r="D165" s="636"/>
      <c r="E165" s="636"/>
      <c r="F165" s="636"/>
      <c r="G165" s="636"/>
      <c r="H165" s="636"/>
      <c r="I165" s="637"/>
      <c r="J165" s="111"/>
      <c r="K165" s="111"/>
      <c r="L165" s="111"/>
      <c r="M165" s="111"/>
      <c r="N165" s="111"/>
      <c r="O165" s="111"/>
      <c r="P165" s="111"/>
      <c r="Q165" s="111"/>
      <c r="R165" s="111"/>
      <c r="S165" s="111"/>
      <c r="T165" s="111"/>
      <c r="U165" s="111"/>
      <c r="V165" s="111"/>
      <c r="W165" s="111"/>
      <c r="X165" s="112"/>
    </row>
    <row r="166" spans="2:24" x14ac:dyDescent="0.25">
      <c r="B166" s="113"/>
      <c r="C166" s="635"/>
      <c r="D166" s="636"/>
      <c r="E166" s="636"/>
      <c r="F166" s="636"/>
      <c r="G166" s="636"/>
      <c r="H166" s="636"/>
      <c r="I166" s="637"/>
      <c r="J166" s="111"/>
      <c r="K166" s="111"/>
      <c r="L166" s="111"/>
      <c r="M166" s="111"/>
      <c r="N166" s="111"/>
      <c r="O166" s="111"/>
      <c r="P166" s="111"/>
      <c r="Q166" s="111"/>
      <c r="R166" s="111"/>
      <c r="S166" s="111"/>
      <c r="T166" s="111"/>
      <c r="U166" s="111"/>
      <c r="V166" s="111"/>
      <c r="W166" s="111"/>
      <c r="X166" s="112"/>
    </row>
    <row r="167" spans="2:24" x14ac:dyDescent="0.25">
      <c r="B167" s="113"/>
      <c r="C167" s="635"/>
      <c r="D167" s="636"/>
      <c r="E167" s="636"/>
      <c r="F167" s="636"/>
      <c r="G167" s="636"/>
      <c r="H167" s="636"/>
      <c r="I167" s="637"/>
      <c r="J167" s="111"/>
      <c r="K167" s="111"/>
      <c r="L167" s="111"/>
      <c r="M167" s="111"/>
      <c r="N167" s="111"/>
      <c r="O167" s="111"/>
      <c r="P167" s="111"/>
      <c r="Q167" s="111"/>
      <c r="R167" s="111"/>
      <c r="S167" s="111"/>
      <c r="T167" s="111"/>
      <c r="U167" s="111"/>
      <c r="V167" s="111"/>
      <c r="W167" s="111"/>
      <c r="X167" s="112"/>
    </row>
    <row r="168" spans="2:24" x14ac:dyDescent="0.25">
      <c r="B168" s="113"/>
      <c r="C168" s="635"/>
      <c r="D168" s="636"/>
      <c r="E168" s="636"/>
      <c r="F168" s="636"/>
      <c r="G168" s="636"/>
      <c r="H168" s="636"/>
      <c r="I168" s="637"/>
      <c r="J168" s="111"/>
      <c r="K168" s="111"/>
      <c r="L168" s="111"/>
      <c r="M168" s="111"/>
      <c r="N168" s="111"/>
      <c r="O168" s="111"/>
      <c r="P168" s="111"/>
      <c r="Q168" s="111"/>
      <c r="R168" s="111"/>
      <c r="S168" s="111"/>
      <c r="T168" s="111"/>
      <c r="U168" s="111"/>
      <c r="V168" s="111"/>
      <c r="W168" s="111"/>
      <c r="X168" s="112"/>
    </row>
    <row r="169" spans="2:24" ht="15.75" thickBot="1" x14ac:dyDescent="0.3">
      <c r="B169" s="113"/>
      <c r="C169" s="638"/>
      <c r="D169" s="639"/>
      <c r="E169" s="639"/>
      <c r="F169" s="639"/>
      <c r="G169" s="639"/>
      <c r="H169" s="639"/>
      <c r="I169" s="640"/>
      <c r="J169" s="111"/>
      <c r="K169" s="111"/>
      <c r="L169" s="111"/>
      <c r="M169" s="111"/>
      <c r="N169" s="111"/>
      <c r="O169" s="111"/>
      <c r="P169" s="111"/>
      <c r="Q169" s="111"/>
      <c r="R169" s="111"/>
      <c r="S169" s="111"/>
      <c r="T169" s="111"/>
      <c r="U169" s="111"/>
      <c r="V169" s="111"/>
      <c r="W169" s="111"/>
      <c r="X169" s="112"/>
    </row>
    <row r="170" spans="2:24" x14ac:dyDescent="0.25">
      <c r="B170" s="114"/>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6"/>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mergeCells count="268">
    <mergeCell ref="C164:I169"/>
    <mergeCell ref="D158:H158"/>
    <mergeCell ref="I158:J158"/>
    <mergeCell ref="K158:L158"/>
    <mergeCell ref="M158:N158"/>
    <mergeCell ref="D159:H159"/>
    <mergeCell ref="I159:J159"/>
    <mergeCell ref="K159:L159"/>
    <mergeCell ref="M159:N159"/>
    <mergeCell ref="D156:H156"/>
    <mergeCell ref="I156:J156"/>
    <mergeCell ref="K156:L156"/>
    <mergeCell ref="M156:N156"/>
    <mergeCell ref="D157:H157"/>
    <mergeCell ref="I157:J157"/>
    <mergeCell ref="K157:L157"/>
    <mergeCell ref="M157:N157"/>
    <mergeCell ref="D154:H154"/>
    <mergeCell ref="I154:J154"/>
    <mergeCell ref="K154:L154"/>
    <mergeCell ref="M154:N154"/>
    <mergeCell ref="D155:H155"/>
    <mergeCell ref="I155:J155"/>
    <mergeCell ref="K155:L155"/>
    <mergeCell ref="M155:N155"/>
    <mergeCell ref="D152:H152"/>
    <mergeCell ref="I152:J152"/>
    <mergeCell ref="K152:L152"/>
    <mergeCell ref="M152:N152"/>
    <mergeCell ref="D153:H153"/>
    <mergeCell ref="I153:J153"/>
    <mergeCell ref="K153:L153"/>
    <mergeCell ref="M153:N153"/>
    <mergeCell ref="D150:H150"/>
    <mergeCell ref="I150:J150"/>
    <mergeCell ref="K150:L150"/>
    <mergeCell ref="M150:N150"/>
    <mergeCell ref="D151:H151"/>
    <mergeCell ref="I151:J151"/>
    <mergeCell ref="K151:L151"/>
    <mergeCell ref="M151:N151"/>
    <mergeCell ref="D148:H148"/>
    <mergeCell ref="I148:J148"/>
    <mergeCell ref="K148:L148"/>
    <mergeCell ref="M148:N148"/>
    <mergeCell ref="D149:H149"/>
    <mergeCell ref="I149:J149"/>
    <mergeCell ref="K149:L149"/>
    <mergeCell ref="M149:N149"/>
    <mergeCell ref="D146:H146"/>
    <mergeCell ref="I146:J146"/>
    <mergeCell ref="K146:L146"/>
    <mergeCell ref="M146:N146"/>
    <mergeCell ref="D147:H147"/>
    <mergeCell ref="I147:J147"/>
    <mergeCell ref="K147:L147"/>
    <mergeCell ref="M147:N147"/>
    <mergeCell ref="D144:H144"/>
    <mergeCell ref="I144:J144"/>
    <mergeCell ref="K144:L144"/>
    <mergeCell ref="M144:N144"/>
    <mergeCell ref="D145:H145"/>
    <mergeCell ref="I145:J145"/>
    <mergeCell ref="K145:L145"/>
    <mergeCell ref="M145:N145"/>
    <mergeCell ref="D142:H142"/>
    <mergeCell ref="I142:J142"/>
    <mergeCell ref="K142:L142"/>
    <mergeCell ref="M142:N142"/>
    <mergeCell ref="D143:H143"/>
    <mergeCell ref="I143:J143"/>
    <mergeCell ref="K143:L143"/>
    <mergeCell ref="M143:N143"/>
    <mergeCell ref="D132:H132"/>
    <mergeCell ref="D133:H133"/>
    <mergeCell ref="C137:G137"/>
    <mergeCell ref="J137:N137"/>
    <mergeCell ref="Q137:T137"/>
    <mergeCell ref="D141:H141"/>
    <mergeCell ref="I141:J141"/>
    <mergeCell ref="K141:L141"/>
    <mergeCell ref="M141:N141"/>
    <mergeCell ref="D126:H126"/>
    <mergeCell ref="D127:H127"/>
    <mergeCell ref="D128:H128"/>
    <mergeCell ref="D129:H129"/>
    <mergeCell ref="D130:H130"/>
    <mergeCell ref="D131:H131"/>
    <mergeCell ref="D120:H120"/>
    <mergeCell ref="D121:H121"/>
    <mergeCell ref="D122:H122"/>
    <mergeCell ref="D123:H123"/>
    <mergeCell ref="D124:H124"/>
    <mergeCell ref="D125:H125"/>
    <mergeCell ref="C106:I110"/>
    <mergeCell ref="D115:H115"/>
    <mergeCell ref="D116:H116"/>
    <mergeCell ref="D117:H117"/>
    <mergeCell ref="D118:H118"/>
    <mergeCell ref="D119:H119"/>
    <mergeCell ref="E101:F101"/>
    <mergeCell ref="L101:M101"/>
    <mergeCell ref="N101:O101"/>
    <mergeCell ref="E102:F102"/>
    <mergeCell ref="L102:M102"/>
    <mergeCell ref="N102:O102"/>
    <mergeCell ref="E99:F99"/>
    <mergeCell ref="L99:M99"/>
    <mergeCell ref="N99:O99"/>
    <mergeCell ref="E100:F100"/>
    <mergeCell ref="L100:M100"/>
    <mergeCell ref="N100:O100"/>
    <mergeCell ref="E97:F97"/>
    <mergeCell ref="L97:M97"/>
    <mergeCell ref="N97:O97"/>
    <mergeCell ref="E98:F98"/>
    <mergeCell ref="L98:M98"/>
    <mergeCell ref="N98:O98"/>
    <mergeCell ref="E95:F95"/>
    <mergeCell ref="L95:M95"/>
    <mergeCell ref="N95:O95"/>
    <mergeCell ref="E96:F96"/>
    <mergeCell ref="L96:M96"/>
    <mergeCell ref="N96:O96"/>
    <mergeCell ref="E93:F93"/>
    <mergeCell ref="L93:M93"/>
    <mergeCell ref="N93:O93"/>
    <mergeCell ref="E94:F94"/>
    <mergeCell ref="L94:M94"/>
    <mergeCell ref="N94:O94"/>
    <mergeCell ref="E91:F91"/>
    <mergeCell ref="L91:M91"/>
    <mergeCell ref="N91:O91"/>
    <mergeCell ref="E92:F92"/>
    <mergeCell ref="L92:M92"/>
    <mergeCell ref="N92:O92"/>
    <mergeCell ref="E89:F89"/>
    <mergeCell ref="L89:M89"/>
    <mergeCell ref="N89:O89"/>
    <mergeCell ref="E90:F90"/>
    <mergeCell ref="L90:M90"/>
    <mergeCell ref="N90:O90"/>
    <mergeCell ref="E87:F87"/>
    <mergeCell ref="L87:M87"/>
    <mergeCell ref="N87:O87"/>
    <mergeCell ref="E88:F88"/>
    <mergeCell ref="L88:M88"/>
    <mergeCell ref="N88:O88"/>
    <mergeCell ref="E85:F85"/>
    <mergeCell ref="L85:M85"/>
    <mergeCell ref="N85:O85"/>
    <mergeCell ref="E86:F86"/>
    <mergeCell ref="L86:M86"/>
    <mergeCell ref="N86:O86"/>
    <mergeCell ref="E83:F83"/>
    <mergeCell ref="L83:M83"/>
    <mergeCell ref="N83:O83"/>
    <mergeCell ref="E84:F84"/>
    <mergeCell ref="L84:M84"/>
    <mergeCell ref="N84:O84"/>
    <mergeCell ref="E81:F81"/>
    <mergeCell ref="L81:M81"/>
    <mergeCell ref="N81:O81"/>
    <mergeCell ref="E82:F82"/>
    <mergeCell ref="L82:M82"/>
    <mergeCell ref="N82:O82"/>
    <mergeCell ref="E79:F79"/>
    <mergeCell ref="L79:M79"/>
    <mergeCell ref="N79:O79"/>
    <mergeCell ref="E80:F80"/>
    <mergeCell ref="L80:M80"/>
    <mergeCell ref="N80:O80"/>
    <mergeCell ref="E77:F77"/>
    <mergeCell ref="L77:M77"/>
    <mergeCell ref="N77:O77"/>
    <mergeCell ref="E78:F78"/>
    <mergeCell ref="L78:M78"/>
    <mergeCell ref="N78:O78"/>
    <mergeCell ref="E75:F75"/>
    <mergeCell ref="L75:M75"/>
    <mergeCell ref="N75:O75"/>
    <mergeCell ref="E76:F76"/>
    <mergeCell ref="L76:M76"/>
    <mergeCell ref="N76:O76"/>
    <mergeCell ref="E73:F73"/>
    <mergeCell ref="L73:M73"/>
    <mergeCell ref="N73:O73"/>
    <mergeCell ref="E74:F74"/>
    <mergeCell ref="L74:M74"/>
    <mergeCell ref="N74:O74"/>
    <mergeCell ref="E71:F71"/>
    <mergeCell ref="L71:M71"/>
    <mergeCell ref="N71:O71"/>
    <mergeCell ref="E72:F72"/>
    <mergeCell ref="L72:M72"/>
    <mergeCell ref="N72:O72"/>
    <mergeCell ref="E69:F69"/>
    <mergeCell ref="L69:M69"/>
    <mergeCell ref="N69:O69"/>
    <mergeCell ref="E70:F70"/>
    <mergeCell ref="L70:M70"/>
    <mergeCell ref="N70:O70"/>
    <mergeCell ref="E67:F67"/>
    <mergeCell ref="L67:M67"/>
    <mergeCell ref="N67:O67"/>
    <mergeCell ref="E68:F68"/>
    <mergeCell ref="L68:M68"/>
    <mergeCell ref="N68:O68"/>
    <mergeCell ref="E65:F65"/>
    <mergeCell ref="L65:M65"/>
    <mergeCell ref="N65:O65"/>
    <mergeCell ref="E66:F66"/>
    <mergeCell ref="L66:M66"/>
    <mergeCell ref="N66:O66"/>
    <mergeCell ref="E63:F63"/>
    <mergeCell ref="L63:M63"/>
    <mergeCell ref="N63:O63"/>
    <mergeCell ref="E64:F64"/>
    <mergeCell ref="L64:M64"/>
    <mergeCell ref="N64:O64"/>
    <mergeCell ref="E49:G49"/>
    <mergeCell ref="O49:P49"/>
    <mergeCell ref="C53:I57"/>
    <mergeCell ref="E62:F62"/>
    <mergeCell ref="L62:M62"/>
    <mergeCell ref="N62:O62"/>
    <mergeCell ref="E46:G46"/>
    <mergeCell ref="O46:P46"/>
    <mergeCell ref="E47:G47"/>
    <mergeCell ref="O47:P47"/>
    <mergeCell ref="E48:G48"/>
    <mergeCell ref="O48:P48"/>
    <mergeCell ref="E43:G43"/>
    <mergeCell ref="O43:P43"/>
    <mergeCell ref="E44:G44"/>
    <mergeCell ref="O44:P44"/>
    <mergeCell ref="E45:G45"/>
    <mergeCell ref="O45:P45"/>
    <mergeCell ref="E41:G41"/>
    <mergeCell ref="O41:P41"/>
    <mergeCell ref="E42:G42"/>
    <mergeCell ref="O42:P42"/>
    <mergeCell ref="E37:G37"/>
    <mergeCell ref="O37:P37"/>
    <mergeCell ref="E38:G38"/>
    <mergeCell ref="O38:P38"/>
    <mergeCell ref="E39:G39"/>
    <mergeCell ref="O39:P39"/>
    <mergeCell ref="E36:G36"/>
    <mergeCell ref="O36:P36"/>
    <mergeCell ref="E31:G31"/>
    <mergeCell ref="O31:P31"/>
    <mergeCell ref="E32:G32"/>
    <mergeCell ref="O32:P32"/>
    <mergeCell ref="E33:G33"/>
    <mergeCell ref="O33:P33"/>
    <mergeCell ref="E40:G40"/>
    <mergeCell ref="O40:P40"/>
    <mergeCell ref="C17:C21"/>
    <mergeCell ref="C22:C24"/>
    <mergeCell ref="E29:G29"/>
    <mergeCell ref="O29:P29"/>
    <mergeCell ref="E30:G30"/>
    <mergeCell ref="O30:P30"/>
    <mergeCell ref="E34:G34"/>
    <mergeCell ref="O34:P34"/>
    <mergeCell ref="E35:G35"/>
    <mergeCell ref="O35:P35"/>
  </mergeCells>
  <conditionalFormatting sqref="E17:M21">
    <cfRule type="expression" dxfId="2" priority="3">
      <formula>$D$14="N/A"</formula>
    </cfRule>
  </conditionalFormatting>
  <conditionalFormatting sqref="E23:M23">
    <cfRule type="expression" dxfId="1" priority="2">
      <formula>$D$14="N/A"</formula>
    </cfRule>
  </conditionalFormatting>
  <conditionalFormatting sqref="E23:M23">
    <cfRule type="expression" dxfId="0" priority="1">
      <formula>$D$14="N/A"</formula>
    </cfRule>
  </conditionalFormatting>
  <dataValidations count="16">
    <dataValidation type="list" allowBlank="1" showInputMessage="1" showErrorMessage="1" sqref="D14">
      <formula1>LAs</formula1>
    </dataValidation>
    <dataValidation type="list" allowBlank="1" showInputMessage="1" showErrorMessage="1" sqref="D15">
      <formula1>LACO2datasets</formula1>
    </dataValidation>
    <dataValidation type="list" allowBlank="1" showInputMessage="1" showErrorMessage="1" sqref="C63:C102 C31:C49">
      <formula1>RPPSectors</formula1>
    </dataValidation>
    <dataValidation type="list" allowBlank="1" showInputMessage="1" showErrorMessage="1" sqref="D63:D102 D30:D49">
      <formula1>INDIRECT(C30)</formula1>
    </dataValidation>
    <dataValidation type="decimal" operator="greaterThanOrEqual" allowBlank="1" showInputMessage="1" showErrorMessage="1" sqref="M30:M49 K63:K102 S63:T102">
      <formula1>0</formula1>
    </dataValidation>
    <dataValidation type="decimal" operator="greaterThan" allowBlank="1" showInputMessage="1" showErrorMessage="1" sqref="K30:K49 I30:I49 I63:I102">
      <formula1>0</formula1>
    </dataValidation>
    <dataValidation type="list" sqref="Q6:Q7 Q1:Q2 Q135:Q1048576">
      <formula1>FundingSource</formula1>
    </dataValidation>
    <dataValidation type="list" sqref="R6:U7 R1:U2 R135:U136 R187:U1048576 R137:T186">
      <formula1>"FundingStatus"</formula1>
    </dataValidation>
    <dataValidation type="list" sqref="L63:L102 M14:M15 M25:M28 M53:M61 M6:M7 M1:M2 M134:M140 M160:M1048576">
      <formula1>ProjectStatus</formula1>
    </dataValidation>
    <dataValidation type="list" allowBlank="1" sqref="N25:O28 N53:O61 Q63:Q102 N1:O2 N14:O15 N6:O7 O134:O1048576 N134:N140 N160:N1048576">
      <formula1>Behaviour</formula1>
    </dataValidation>
    <dataValidation type="list" allowBlank="1" showInputMessage="1" sqref="I116:I122 I142:I159">
      <formula1>PartnershipRole</formula1>
    </dataValidation>
    <dataValidation type="list" allowBlank="1" sqref="I123:I133">
      <formula1>PartnershipRole</formula1>
    </dataValidation>
    <dataValidation type="list" allowBlank="1" showInputMessage="1" showErrorMessage="1" sqref="D116:H133">
      <formula1>ActionTypePartnership</formula1>
    </dataValidation>
    <dataValidation type="list" allowBlank="1" showInputMessage="1" showErrorMessage="1" sqref="P63:P102">
      <formula1>actiontype</formula1>
    </dataValidation>
    <dataValidation sqref="V62:V102 U62 M115:N133"/>
    <dataValidation allowBlank="1" sqref="O115:P133 Q62 R62:R102"/>
  </dataValidations>
  <pageMargins left="0.70866141732283472" right="0.70866141732283472" top="0.74803149606299213" bottom="0.74803149606299213" header="0.31496062992125984" footer="0.31496062992125984"/>
  <pageSetup paperSize="8" scale="23" orientation="landscape" r:id="rId1"/>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[1]ListsRec!#REF!</xm:f>
          </x14:formula1>
          <xm:sqref>C30</xm:sqref>
        </x14:dataValidation>
        <x14:dataValidation type="list" allowBlank="1" showInputMessage="1" showErrorMessage="1">
          <x14:formula1>
            <xm:f>[2]Lists!#REF!</xm:f>
          </x14:formula1>
          <xm:sqref>C143:C159</xm:sqref>
        </x14:dataValidation>
        <x14:dataValidation type="list" allowBlank="1" showInputMessage="1" showErrorMessage="1">
          <x14:formula1>
            <xm:f>[1]ListsRec!#REF!</xm:f>
          </x14:formula1>
          <xm:sqref>C142</xm:sqref>
        </x14:dataValidation>
        <x14:dataValidation type="list">
          <x14:formula1>
            <xm:f>[1]ListsRec!#REF!</xm:f>
          </x14:formula1>
          <xm:sqref>U63:U102</xm:sqref>
        </x14:dataValidation>
        <x14:dataValidation type="list" allowBlank="1" showInputMessage="1" showErrorMessage="1">
          <x14:formula1>
            <xm:f>[1]ListsRec!#REF!</xm:f>
          </x14:formula1>
          <xm:sqref>C63:C102 C31:C49</xm:sqref>
        </x14:dataValidation>
        <x14:dataValidation type="list" allowBlank="1" showInputMessage="1" showErrorMessage="1">
          <x14:formula1>
            <xm:f>[1]ListsRec!#REF!</xm:f>
          </x14:formula1>
          <xm:sqref>C116:C133</xm:sqref>
        </x14:dataValidation>
        <x14:dataValidation type="list" allowBlank="1" showInputMessage="1" showErrorMessage="1">
          <x14:formula1>
            <xm:f>[1]ListsRec!#REF!</xm:f>
          </x14:formula1>
          <xm:sqref>N30 J63</xm:sqref>
        </x14:dataValidation>
        <x14:dataValidation type="list" allowBlank="1" showInputMessage="1" showErrorMessage="1">
          <x14:formula1>
            <xm:f>[1]ListsRec!#REF!</xm:f>
          </x14:formula1>
          <xm:sqref>H30:H49</xm:sqref>
        </x14:dataValidation>
        <x14:dataValidation type="list" allowBlank="1" showInputMessage="1" showErrorMessage="1">
          <x14:formula1>
            <xm:f>[1]ListsRec!#REF!</xm:f>
          </x14:formula1>
          <xm:sqref>G63:H102 J64:J102</xm:sqref>
        </x14:dataValidation>
        <x14:dataValidation type="list" allowBlank="1" showInputMessage="1" showErrorMessage="1">
          <x14:formula1>
            <xm:f>[1]ListsRec!#REF!</xm:f>
          </x14:formula1>
          <xm:sqref>L30:L49</xm:sqref>
        </x14:dataValidation>
        <x14:dataValidation type="list" allowBlank="1" showInputMessage="1" showErrorMessage="1">
          <x14:formula1>
            <xm:f>[1]ListsRec!#REF!</xm:f>
          </x14:formula1>
          <xm:sqref>J30:J49 N31:N49</xm:sqref>
        </x14:dataValidation>
        <x14:dataValidation type="list" allowBlank="1" showInputMessage="1" showErrorMessage="1">
          <x14:formula1>
            <xm:f>[1]ListsRec!#REF!</xm:f>
          </x14:formula1>
          <xm:sqref>D15</xm:sqref>
        </x14:dataValidation>
        <x14:dataValidation type="list" allowBlank="1" showInputMessage="1" showErrorMessage="1">
          <x14:formula1>
            <xm:f>[1]ListsRec!#REF!</xm:f>
          </x14:formula1>
          <xm:sqref>D22 D24</xm:sqref>
        </x14:dataValidation>
        <x14:dataValidation type="list" allowBlank="1" showInputMessage="1" showErrorMessage="1">
          <x14:formula1>
            <xm:f>[1]ListsRec!#REF!</xm:f>
          </x14:formula1>
          <xm:sqref>D14</xm:sqref>
        </x14:dataValidation>
        <x14:dataValidation type="list" allowBlank="1" showInputMessage="1" showErrorMessage="1">
          <x14:formula1>
            <xm:f>[1]ListsRec!#REF!</xm:f>
          </x14:formula1>
          <xm:sqref>N17:N24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290</v>
      </c>
      <c r="B1" s="107" t="s">
        <v>293</v>
      </c>
      <c r="C1" s="101" t="s">
        <v>232</v>
      </c>
      <c r="D1" s="101" t="s">
        <v>233</v>
      </c>
      <c r="E1" s="102" t="s">
        <v>234</v>
      </c>
      <c r="F1" s="101" t="s">
        <v>235</v>
      </c>
      <c r="G1" s="103" t="s">
        <v>0</v>
      </c>
      <c r="H1" s="104" t="s">
        <v>236</v>
      </c>
      <c r="I1" s="104" t="s">
        <v>237</v>
      </c>
      <c r="J1" s="104" t="s">
        <v>238</v>
      </c>
      <c r="K1" s="104" t="s">
        <v>239</v>
      </c>
      <c r="L1" s="104" t="s">
        <v>240</v>
      </c>
      <c r="M1" s="106" t="s">
        <v>15</v>
      </c>
      <c r="N1" s="104" t="s">
        <v>241</v>
      </c>
      <c r="O1" s="104" t="s">
        <v>242</v>
      </c>
      <c r="P1" s="104" t="s">
        <v>243</v>
      </c>
      <c r="Q1" s="106" t="s">
        <v>16</v>
      </c>
      <c r="R1" s="104" t="s">
        <v>244</v>
      </c>
      <c r="S1" s="104" t="s">
        <v>245</v>
      </c>
      <c r="T1" s="104" t="s">
        <v>246</v>
      </c>
      <c r="U1" s="104" t="s">
        <v>247</v>
      </c>
      <c r="V1" s="104" t="s">
        <v>248</v>
      </c>
      <c r="W1" s="106" t="s">
        <v>17</v>
      </c>
      <c r="X1" s="104" t="s">
        <v>249</v>
      </c>
      <c r="Y1" s="104" t="s">
        <v>294</v>
      </c>
      <c r="Z1" s="105" t="s">
        <v>250</v>
      </c>
      <c r="AA1" s="106" t="s">
        <v>18</v>
      </c>
      <c r="AB1" s="106" t="s">
        <v>318</v>
      </c>
    </row>
    <row r="2" spans="1:28" hidden="1" x14ac:dyDescent="0.25">
      <c r="A2" s="95" t="s">
        <v>292</v>
      </c>
      <c r="B2" s="107" t="str">
        <f t="shared" ref="B2:B65" si="0">E2&amp;G2</f>
        <v>Aberdeen City2005</v>
      </c>
      <c r="C2" s="96" t="s">
        <v>251</v>
      </c>
      <c r="D2" s="96" t="s">
        <v>251</v>
      </c>
      <c r="E2" s="97" t="s">
        <v>96</v>
      </c>
      <c r="F2" s="96" t="s">
        <v>252</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292</v>
      </c>
      <c r="B3" s="107" t="str">
        <f t="shared" si="0"/>
        <v>Aberdeen City2006</v>
      </c>
      <c r="C3" s="96" t="s">
        <v>251</v>
      </c>
      <c r="D3" s="96" t="s">
        <v>251</v>
      </c>
      <c r="E3" s="97" t="s">
        <v>96</v>
      </c>
      <c r="F3" s="96" t="s">
        <v>252</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292</v>
      </c>
      <c r="B4" s="107" t="str">
        <f t="shared" si="0"/>
        <v>Aberdeen City2007</v>
      </c>
      <c r="C4" s="96" t="s">
        <v>251</v>
      </c>
      <c r="D4" s="96" t="s">
        <v>251</v>
      </c>
      <c r="E4" s="97" t="s">
        <v>96</v>
      </c>
      <c r="F4" s="96" t="s">
        <v>252</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292</v>
      </c>
      <c r="B5" s="107" t="str">
        <f t="shared" si="0"/>
        <v>Aberdeen City2008</v>
      </c>
      <c r="C5" s="96" t="s">
        <v>251</v>
      </c>
      <c r="D5" s="96" t="s">
        <v>251</v>
      </c>
      <c r="E5" s="97" t="s">
        <v>96</v>
      </c>
      <c r="F5" s="96" t="s">
        <v>252</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292</v>
      </c>
      <c r="B6" s="107" t="str">
        <f t="shared" si="0"/>
        <v>Aberdeen City2009</v>
      </c>
      <c r="C6" s="96" t="s">
        <v>251</v>
      </c>
      <c r="D6" s="96" t="s">
        <v>251</v>
      </c>
      <c r="E6" s="97" t="s">
        <v>96</v>
      </c>
      <c r="F6" s="96" t="s">
        <v>252</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292</v>
      </c>
      <c r="B7" s="107" t="str">
        <f t="shared" si="0"/>
        <v>Aberdeen City2010</v>
      </c>
      <c r="C7" s="96" t="s">
        <v>251</v>
      </c>
      <c r="D7" s="96" t="s">
        <v>251</v>
      </c>
      <c r="E7" s="97" t="s">
        <v>96</v>
      </c>
      <c r="F7" s="96" t="s">
        <v>252</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292</v>
      </c>
      <c r="B8" s="107" t="str">
        <f t="shared" si="0"/>
        <v>Aberdeen City2011</v>
      </c>
      <c r="C8" s="96" t="s">
        <v>251</v>
      </c>
      <c r="D8" s="96" t="s">
        <v>251</v>
      </c>
      <c r="E8" s="97" t="s">
        <v>96</v>
      </c>
      <c r="F8" s="96" t="s">
        <v>252</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292</v>
      </c>
      <c r="B9" s="107" t="str">
        <f t="shared" si="0"/>
        <v>Aberdeen City2012</v>
      </c>
      <c r="C9" s="96" t="s">
        <v>251</v>
      </c>
      <c r="D9" s="96" t="s">
        <v>251</v>
      </c>
      <c r="E9" s="97" t="s">
        <v>96</v>
      </c>
      <c r="F9" s="96" t="s">
        <v>252</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292</v>
      </c>
      <c r="B10" s="107" t="str">
        <f t="shared" si="0"/>
        <v>Aberdeen City2013</v>
      </c>
      <c r="C10" s="96" t="s">
        <v>251</v>
      </c>
      <c r="D10" s="96" t="s">
        <v>251</v>
      </c>
      <c r="E10" s="97" t="s">
        <v>96</v>
      </c>
      <c r="F10" s="96" t="s">
        <v>252</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292</v>
      </c>
      <c r="B11" s="107" t="str">
        <f t="shared" si="0"/>
        <v>Aberdeenshire2005</v>
      </c>
      <c r="C11" s="96" t="s">
        <v>251</v>
      </c>
      <c r="D11" s="96" t="s">
        <v>251</v>
      </c>
      <c r="E11" s="97" t="s">
        <v>97</v>
      </c>
      <c r="F11" s="96" t="s">
        <v>253</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292</v>
      </c>
      <c r="B12" s="107" t="str">
        <f t="shared" si="0"/>
        <v>Aberdeenshire2006</v>
      </c>
      <c r="C12" s="96" t="s">
        <v>251</v>
      </c>
      <c r="D12" s="96" t="s">
        <v>251</v>
      </c>
      <c r="E12" s="97" t="s">
        <v>97</v>
      </c>
      <c r="F12" s="96" t="s">
        <v>253</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292</v>
      </c>
      <c r="B13" s="107" t="str">
        <f t="shared" si="0"/>
        <v>Aberdeenshire2007</v>
      </c>
      <c r="C13" s="96" t="s">
        <v>251</v>
      </c>
      <c r="D13" s="96" t="s">
        <v>251</v>
      </c>
      <c r="E13" s="97" t="s">
        <v>97</v>
      </c>
      <c r="F13" s="96" t="s">
        <v>253</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292</v>
      </c>
      <c r="B14" s="107" t="str">
        <f t="shared" si="0"/>
        <v>Aberdeenshire2008</v>
      </c>
      <c r="C14" s="96" t="s">
        <v>251</v>
      </c>
      <c r="D14" s="96" t="s">
        <v>251</v>
      </c>
      <c r="E14" s="97" t="s">
        <v>97</v>
      </c>
      <c r="F14" s="96" t="s">
        <v>253</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292</v>
      </c>
      <c r="B15" s="107" t="str">
        <f t="shared" si="0"/>
        <v>Aberdeenshire2009</v>
      </c>
      <c r="C15" s="96" t="s">
        <v>251</v>
      </c>
      <c r="D15" s="96" t="s">
        <v>251</v>
      </c>
      <c r="E15" s="97" t="s">
        <v>97</v>
      </c>
      <c r="F15" s="96" t="s">
        <v>253</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292</v>
      </c>
      <c r="B16" s="107" t="str">
        <f t="shared" si="0"/>
        <v>Aberdeenshire2010</v>
      </c>
      <c r="C16" s="96" t="s">
        <v>251</v>
      </c>
      <c r="D16" s="96" t="s">
        <v>251</v>
      </c>
      <c r="E16" s="97" t="s">
        <v>97</v>
      </c>
      <c r="F16" s="96" t="s">
        <v>253</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292</v>
      </c>
      <c r="B17" s="107" t="str">
        <f t="shared" si="0"/>
        <v>Aberdeenshire2011</v>
      </c>
      <c r="C17" s="96" t="s">
        <v>251</v>
      </c>
      <c r="D17" s="96" t="s">
        <v>251</v>
      </c>
      <c r="E17" s="97" t="s">
        <v>97</v>
      </c>
      <c r="F17" s="96" t="s">
        <v>253</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292</v>
      </c>
      <c r="B18" s="107" t="str">
        <f t="shared" si="0"/>
        <v>Aberdeenshire2012</v>
      </c>
      <c r="C18" s="96" t="s">
        <v>251</v>
      </c>
      <c r="D18" s="96" t="s">
        <v>251</v>
      </c>
      <c r="E18" s="97" t="s">
        <v>97</v>
      </c>
      <c r="F18" s="96" t="s">
        <v>253</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292</v>
      </c>
      <c r="B19" s="107" t="str">
        <f t="shared" si="0"/>
        <v>Aberdeenshire2013</v>
      </c>
      <c r="C19" s="96" t="s">
        <v>251</v>
      </c>
      <c r="D19" s="96" t="s">
        <v>251</v>
      </c>
      <c r="E19" s="97" t="s">
        <v>97</v>
      </c>
      <c r="F19" s="96" t="s">
        <v>253</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292</v>
      </c>
      <c r="B20" s="107" t="str">
        <f t="shared" si="0"/>
        <v>Angus2005</v>
      </c>
      <c r="C20" s="96" t="s">
        <v>251</v>
      </c>
      <c r="D20" s="96" t="s">
        <v>251</v>
      </c>
      <c r="E20" s="97" t="s">
        <v>98</v>
      </c>
      <c r="F20" s="96" t="s">
        <v>254</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292</v>
      </c>
      <c r="B21" s="107" t="str">
        <f t="shared" si="0"/>
        <v>Angus2006</v>
      </c>
      <c r="C21" s="96" t="s">
        <v>251</v>
      </c>
      <c r="D21" s="96" t="s">
        <v>251</v>
      </c>
      <c r="E21" s="97" t="s">
        <v>98</v>
      </c>
      <c r="F21" s="96" t="s">
        <v>254</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292</v>
      </c>
      <c r="B22" s="107" t="str">
        <f t="shared" si="0"/>
        <v>Angus2007</v>
      </c>
      <c r="C22" s="96" t="s">
        <v>251</v>
      </c>
      <c r="D22" s="96" t="s">
        <v>251</v>
      </c>
      <c r="E22" s="97" t="s">
        <v>98</v>
      </c>
      <c r="F22" s="96" t="s">
        <v>254</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292</v>
      </c>
      <c r="B23" s="107" t="str">
        <f t="shared" si="0"/>
        <v>Angus2008</v>
      </c>
      <c r="C23" s="96" t="s">
        <v>251</v>
      </c>
      <c r="D23" s="96" t="s">
        <v>251</v>
      </c>
      <c r="E23" s="97" t="s">
        <v>98</v>
      </c>
      <c r="F23" s="96" t="s">
        <v>254</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292</v>
      </c>
      <c r="B24" s="107" t="str">
        <f t="shared" si="0"/>
        <v>Angus2009</v>
      </c>
      <c r="C24" s="96" t="s">
        <v>251</v>
      </c>
      <c r="D24" s="96" t="s">
        <v>251</v>
      </c>
      <c r="E24" s="97" t="s">
        <v>98</v>
      </c>
      <c r="F24" s="96" t="s">
        <v>254</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292</v>
      </c>
      <c r="B25" s="107" t="str">
        <f t="shared" si="0"/>
        <v>Angus2010</v>
      </c>
      <c r="C25" s="96" t="s">
        <v>251</v>
      </c>
      <c r="D25" s="96" t="s">
        <v>251</v>
      </c>
      <c r="E25" s="97" t="s">
        <v>98</v>
      </c>
      <c r="F25" s="96" t="s">
        <v>254</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292</v>
      </c>
      <c r="B26" s="107" t="str">
        <f t="shared" si="0"/>
        <v>Angus2011</v>
      </c>
      <c r="C26" s="96" t="s">
        <v>251</v>
      </c>
      <c r="D26" s="96" t="s">
        <v>251</v>
      </c>
      <c r="E26" s="97" t="s">
        <v>98</v>
      </c>
      <c r="F26" s="96" t="s">
        <v>254</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292</v>
      </c>
      <c r="B27" s="107" t="str">
        <f t="shared" si="0"/>
        <v>Angus2012</v>
      </c>
      <c r="C27" s="96" t="s">
        <v>251</v>
      </c>
      <c r="D27" s="96" t="s">
        <v>251</v>
      </c>
      <c r="E27" s="97" t="s">
        <v>98</v>
      </c>
      <c r="F27" s="96" t="s">
        <v>254</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292</v>
      </c>
      <c r="B28" s="107" t="str">
        <f t="shared" si="0"/>
        <v>Angus2013</v>
      </c>
      <c r="C28" s="96" t="s">
        <v>251</v>
      </c>
      <c r="D28" s="96" t="s">
        <v>251</v>
      </c>
      <c r="E28" s="97" t="s">
        <v>98</v>
      </c>
      <c r="F28" s="96" t="s">
        <v>254</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292</v>
      </c>
      <c r="B29" s="107" t="str">
        <f t="shared" si="0"/>
        <v>Argyll and Bute2005</v>
      </c>
      <c r="C29" s="96" t="s">
        <v>251</v>
      </c>
      <c r="D29" s="96" t="s">
        <v>251</v>
      </c>
      <c r="E29" s="97" t="s">
        <v>99</v>
      </c>
      <c r="F29" s="96" t="s">
        <v>255</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292</v>
      </c>
      <c r="B30" s="107" t="str">
        <f t="shared" si="0"/>
        <v>Argyll and Bute2006</v>
      </c>
      <c r="C30" s="96" t="s">
        <v>251</v>
      </c>
      <c r="D30" s="96" t="s">
        <v>251</v>
      </c>
      <c r="E30" s="97" t="s">
        <v>99</v>
      </c>
      <c r="F30" s="96" t="s">
        <v>255</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292</v>
      </c>
      <c r="B31" s="107" t="str">
        <f t="shared" si="0"/>
        <v>Argyll and Bute2007</v>
      </c>
      <c r="C31" s="96" t="s">
        <v>251</v>
      </c>
      <c r="D31" s="96" t="s">
        <v>251</v>
      </c>
      <c r="E31" s="97" t="s">
        <v>99</v>
      </c>
      <c r="F31" s="96" t="s">
        <v>255</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292</v>
      </c>
      <c r="B32" s="107" t="str">
        <f t="shared" si="0"/>
        <v>Argyll and Bute2008</v>
      </c>
      <c r="C32" s="96" t="s">
        <v>251</v>
      </c>
      <c r="D32" s="96" t="s">
        <v>251</v>
      </c>
      <c r="E32" s="97" t="s">
        <v>99</v>
      </c>
      <c r="F32" s="96" t="s">
        <v>255</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292</v>
      </c>
      <c r="B33" s="107" t="str">
        <f t="shared" si="0"/>
        <v>Argyll and Bute2009</v>
      </c>
      <c r="C33" s="96" t="s">
        <v>251</v>
      </c>
      <c r="D33" s="96" t="s">
        <v>251</v>
      </c>
      <c r="E33" s="97" t="s">
        <v>99</v>
      </c>
      <c r="F33" s="96" t="s">
        <v>255</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292</v>
      </c>
      <c r="B34" s="107" t="str">
        <f t="shared" si="0"/>
        <v>Argyll and Bute2010</v>
      </c>
      <c r="C34" s="96" t="s">
        <v>251</v>
      </c>
      <c r="D34" s="96" t="s">
        <v>251</v>
      </c>
      <c r="E34" s="97" t="s">
        <v>99</v>
      </c>
      <c r="F34" s="96" t="s">
        <v>255</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292</v>
      </c>
      <c r="B35" s="107" t="str">
        <f t="shared" si="0"/>
        <v>Argyll and Bute2011</v>
      </c>
      <c r="C35" s="96" t="s">
        <v>251</v>
      </c>
      <c r="D35" s="96" t="s">
        <v>251</v>
      </c>
      <c r="E35" s="97" t="s">
        <v>99</v>
      </c>
      <c r="F35" s="96" t="s">
        <v>255</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292</v>
      </c>
      <c r="B36" s="107" t="str">
        <f t="shared" si="0"/>
        <v>Argyll and Bute2012</v>
      </c>
      <c r="C36" s="96" t="s">
        <v>251</v>
      </c>
      <c r="D36" s="96" t="s">
        <v>251</v>
      </c>
      <c r="E36" s="97" t="s">
        <v>99</v>
      </c>
      <c r="F36" s="96" t="s">
        <v>255</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292</v>
      </c>
      <c r="B37" s="107" t="str">
        <f t="shared" si="0"/>
        <v>Argyll and Bute2013</v>
      </c>
      <c r="C37" s="96" t="s">
        <v>251</v>
      </c>
      <c r="D37" s="96" t="s">
        <v>251</v>
      </c>
      <c r="E37" s="97" t="s">
        <v>99</v>
      </c>
      <c r="F37" s="96" t="s">
        <v>255</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292</v>
      </c>
      <c r="B38" s="107" t="str">
        <f t="shared" si="0"/>
        <v>Clackmannanshire2005</v>
      </c>
      <c r="C38" s="96" t="s">
        <v>251</v>
      </c>
      <c r="D38" s="96" t="s">
        <v>251</v>
      </c>
      <c r="E38" s="97" t="s">
        <v>100</v>
      </c>
      <c r="F38" s="96" t="s">
        <v>256</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292</v>
      </c>
      <c r="B39" s="107" t="str">
        <f t="shared" si="0"/>
        <v>Clackmannanshire2006</v>
      </c>
      <c r="C39" s="96" t="s">
        <v>251</v>
      </c>
      <c r="D39" s="96" t="s">
        <v>251</v>
      </c>
      <c r="E39" s="97" t="s">
        <v>100</v>
      </c>
      <c r="F39" s="96" t="s">
        <v>256</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292</v>
      </c>
      <c r="B40" s="107" t="str">
        <f t="shared" si="0"/>
        <v>Clackmannanshire2007</v>
      </c>
      <c r="C40" s="96" t="s">
        <v>251</v>
      </c>
      <c r="D40" s="96" t="s">
        <v>251</v>
      </c>
      <c r="E40" s="97" t="s">
        <v>100</v>
      </c>
      <c r="F40" s="96" t="s">
        <v>256</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292</v>
      </c>
      <c r="B41" s="107" t="str">
        <f t="shared" si="0"/>
        <v>Clackmannanshire2008</v>
      </c>
      <c r="C41" s="96" t="s">
        <v>251</v>
      </c>
      <c r="D41" s="96" t="s">
        <v>251</v>
      </c>
      <c r="E41" s="97" t="s">
        <v>100</v>
      </c>
      <c r="F41" s="96" t="s">
        <v>256</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292</v>
      </c>
      <c r="B42" s="107" t="str">
        <f t="shared" si="0"/>
        <v>Clackmannanshire2009</v>
      </c>
      <c r="C42" s="96" t="s">
        <v>251</v>
      </c>
      <c r="D42" s="96" t="s">
        <v>251</v>
      </c>
      <c r="E42" s="97" t="s">
        <v>100</v>
      </c>
      <c r="F42" s="96" t="s">
        <v>256</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292</v>
      </c>
      <c r="B43" s="107" t="str">
        <f t="shared" si="0"/>
        <v>Clackmannanshire2010</v>
      </c>
      <c r="C43" s="96" t="s">
        <v>251</v>
      </c>
      <c r="D43" s="96" t="s">
        <v>251</v>
      </c>
      <c r="E43" s="97" t="s">
        <v>100</v>
      </c>
      <c r="F43" s="96" t="s">
        <v>256</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292</v>
      </c>
      <c r="B44" s="107" t="str">
        <f t="shared" si="0"/>
        <v>Clackmannanshire2011</v>
      </c>
      <c r="C44" s="96" t="s">
        <v>251</v>
      </c>
      <c r="D44" s="96" t="s">
        <v>251</v>
      </c>
      <c r="E44" s="97" t="s">
        <v>100</v>
      </c>
      <c r="F44" s="96" t="s">
        <v>256</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292</v>
      </c>
      <c r="B45" s="107" t="str">
        <f t="shared" si="0"/>
        <v>Clackmannanshire2012</v>
      </c>
      <c r="C45" s="96" t="s">
        <v>251</v>
      </c>
      <c r="D45" s="96" t="s">
        <v>251</v>
      </c>
      <c r="E45" s="97" t="s">
        <v>100</v>
      </c>
      <c r="F45" s="96" t="s">
        <v>256</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292</v>
      </c>
      <c r="B46" s="107" t="str">
        <f t="shared" si="0"/>
        <v>Clackmannanshire2013</v>
      </c>
      <c r="C46" s="96" t="s">
        <v>251</v>
      </c>
      <c r="D46" s="96" t="s">
        <v>251</v>
      </c>
      <c r="E46" s="97" t="s">
        <v>100</v>
      </c>
      <c r="F46" s="96" t="s">
        <v>256</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292</v>
      </c>
      <c r="B47" s="107" t="str">
        <f t="shared" si="0"/>
        <v>Dumfries and Galloway2005</v>
      </c>
      <c r="C47" s="96" t="s">
        <v>251</v>
      </c>
      <c r="D47" s="96" t="s">
        <v>251</v>
      </c>
      <c r="E47" s="97" t="s">
        <v>101</v>
      </c>
      <c r="F47" s="96" t="s">
        <v>257</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292</v>
      </c>
      <c r="B48" s="107" t="str">
        <f t="shared" si="0"/>
        <v>Dumfries and Galloway2006</v>
      </c>
      <c r="C48" s="96" t="s">
        <v>251</v>
      </c>
      <c r="D48" s="96" t="s">
        <v>251</v>
      </c>
      <c r="E48" s="97" t="s">
        <v>101</v>
      </c>
      <c r="F48" s="96" t="s">
        <v>257</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292</v>
      </c>
      <c r="B49" s="107" t="str">
        <f t="shared" si="0"/>
        <v>Dumfries and Galloway2007</v>
      </c>
      <c r="C49" s="96" t="s">
        <v>251</v>
      </c>
      <c r="D49" s="96" t="s">
        <v>251</v>
      </c>
      <c r="E49" s="97" t="s">
        <v>101</v>
      </c>
      <c r="F49" s="96" t="s">
        <v>257</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292</v>
      </c>
      <c r="B50" s="107" t="str">
        <f t="shared" si="0"/>
        <v>Dumfries and Galloway2008</v>
      </c>
      <c r="C50" s="96" t="s">
        <v>251</v>
      </c>
      <c r="D50" s="96" t="s">
        <v>251</v>
      </c>
      <c r="E50" s="97" t="s">
        <v>101</v>
      </c>
      <c r="F50" s="96" t="s">
        <v>257</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292</v>
      </c>
      <c r="B51" s="107" t="str">
        <f t="shared" si="0"/>
        <v>Dumfries and Galloway2009</v>
      </c>
      <c r="C51" s="96" t="s">
        <v>251</v>
      </c>
      <c r="D51" s="96" t="s">
        <v>251</v>
      </c>
      <c r="E51" s="97" t="s">
        <v>101</v>
      </c>
      <c r="F51" s="96" t="s">
        <v>257</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292</v>
      </c>
      <c r="B52" s="107" t="str">
        <f t="shared" si="0"/>
        <v>Dumfries and Galloway2010</v>
      </c>
      <c r="C52" s="96" t="s">
        <v>251</v>
      </c>
      <c r="D52" s="96" t="s">
        <v>251</v>
      </c>
      <c r="E52" s="97" t="s">
        <v>101</v>
      </c>
      <c r="F52" s="96" t="s">
        <v>257</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292</v>
      </c>
      <c r="B53" s="107" t="str">
        <f t="shared" si="0"/>
        <v>Dumfries and Galloway2011</v>
      </c>
      <c r="C53" s="96" t="s">
        <v>251</v>
      </c>
      <c r="D53" s="96" t="s">
        <v>251</v>
      </c>
      <c r="E53" s="97" t="s">
        <v>101</v>
      </c>
      <c r="F53" s="96" t="s">
        <v>257</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292</v>
      </c>
      <c r="B54" s="107" t="str">
        <f t="shared" si="0"/>
        <v>Dumfries and Galloway2012</v>
      </c>
      <c r="C54" s="96" t="s">
        <v>251</v>
      </c>
      <c r="D54" s="96" t="s">
        <v>251</v>
      </c>
      <c r="E54" s="97" t="s">
        <v>101</v>
      </c>
      <c r="F54" s="96" t="s">
        <v>257</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292</v>
      </c>
      <c r="B55" s="107" t="str">
        <f t="shared" si="0"/>
        <v>Dumfries and Galloway2013</v>
      </c>
      <c r="C55" s="96" t="s">
        <v>251</v>
      </c>
      <c r="D55" s="96" t="s">
        <v>251</v>
      </c>
      <c r="E55" s="97" t="s">
        <v>101</v>
      </c>
      <c r="F55" s="96" t="s">
        <v>257</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292</v>
      </c>
      <c r="B56" s="107" t="str">
        <f t="shared" si="0"/>
        <v>Dundee City2005</v>
      </c>
      <c r="C56" s="96" t="s">
        <v>251</v>
      </c>
      <c r="D56" s="96" t="s">
        <v>251</v>
      </c>
      <c r="E56" s="97" t="s">
        <v>258</v>
      </c>
      <c r="F56" s="96" t="s">
        <v>259</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292</v>
      </c>
      <c r="B57" s="107" t="str">
        <f t="shared" si="0"/>
        <v>Dundee City2006</v>
      </c>
      <c r="C57" s="96" t="s">
        <v>251</v>
      </c>
      <c r="D57" s="96" t="s">
        <v>251</v>
      </c>
      <c r="E57" s="97" t="s">
        <v>258</v>
      </c>
      <c r="F57" s="96" t="s">
        <v>259</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292</v>
      </c>
      <c r="B58" s="107" t="str">
        <f t="shared" si="0"/>
        <v>Dundee City2007</v>
      </c>
      <c r="C58" s="96" t="s">
        <v>251</v>
      </c>
      <c r="D58" s="96" t="s">
        <v>251</v>
      </c>
      <c r="E58" s="97" t="s">
        <v>258</v>
      </c>
      <c r="F58" s="96" t="s">
        <v>259</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292</v>
      </c>
      <c r="B59" s="107" t="str">
        <f t="shared" si="0"/>
        <v>Dundee City2008</v>
      </c>
      <c r="C59" s="96" t="s">
        <v>251</v>
      </c>
      <c r="D59" s="96" t="s">
        <v>251</v>
      </c>
      <c r="E59" s="97" t="s">
        <v>258</v>
      </c>
      <c r="F59" s="96" t="s">
        <v>259</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292</v>
      </c>
      <c r="B60" s="107" t="str">
        <f t="shared" si="0"/>
        <v>Dundee City2009</v>
      </c>
      <c r="C60" s="96" t="s">
        <v>251</v>
      </c>
      <c r="D60" s="96" t="s">
        <v>251</v>
      </c>
      <c r="E60" s="97" t="s">
        <v>258</v>
      </c>
      <c r="F60" s="96" t="s">
        <v>259</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292</v>
      </c>
      <c r="B61" s="107" t="str">
        <f t="shared" si="0"/>
        <v>Dundee City2010</v>
      </c>
      <c r="C61" s="96" t="s">
        <v>251</v>
      </c>
      <c r="D61" s="96" t="s">
        <v>251</v>
      </c>
      <c r="E61" s="97" t="s">
        <v>258</v>
      </c>
      <c r="F61" s="96" t="s">
        <v>259</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292</v>
      </c>
      <c r="B62" s="107" t="str">
        <f t="shared" si="0"/>
        <v>Dundee City2011</v>
      </c>
      <c r="C62" s="96" t="s">
        <v>251</v>
      </c>
      <c r="D62" s="96" t="s">
        <v>251</v>
      </c>
      <c r="E62" s="97" t="s">
        <v>258</v>
      </c>
      <c r="F62" s="96" t="s">
        <v>259</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292</v>
      </c>
      <c r="B63" s="107" t="str">
        <f t="shared" si="0"/>
        <v>Dundee City2012</v>
      </c>
      <c r="C63" s="96" t="s">
        <v>251</v>
      </c>
      <c r="D63" s="96" t="s">
        <v>251</v>
      </c>
      <c r="E63" s="97" t="s">
        <v>258</v>
      </c>
      <c r="F63" s="96" t="s">
        <v>259</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292</v>
      </c>
      <c r="B64" s="107" t="str">
        <f t="shared" si="0"/>
        <v>Dundee City2013</v>
      </c>
      <c r="C64" s="96" t="s">
        <v>251</v>
      </c>
      <c r="D64" s="96" t="s">
        <v>251</v>
      </c>
      <c r="E64" s="97" t="s">
        <v>258</v>
      </c>
      <c r="F64" s="96" t="s">
        <v>259</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292</v>
      </c>
      <c r="B65" s="107" t="str">
        <f t="shared" si="0"/>
        <v>East Ayrshire2005</v>
      </c>
      <c r="C65" s="96" t="s">
        <v>251</v>
      </c>
      <c r="D65" s="96" t="s">
        <v>251</v>
      </c>
      <c r="E65" s="97" t="s">
        <v>102</v>
      </c>
      <c r="F65" s="96" t="s">
        <v>260</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292</v>
      </c>
      <c r="B66" s="107" t="str">
        <f t="shared" ref="B66:B129" si="2">E66&amp;G66</f>
        <v>East Ayrshire2006</v>
      </c>
      <c r="C66" s="96" t="s">
        <v>251</v>
      </c>
      <c r="D66" s="96" t="s">
        <v>251</v>
      </c>
      <c r="E66" s="97" t="s">
        <v>102</v>
      </c>
      <c r="F66" s="96" t="s">
        <v>260</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292</v>
      </c>
      <c r="B67" s="107" t="str">
        <f t="shared" si="2"/>
        <v>East Ayrshire2007</v>
      </c>
      <c r="C67" s="96" t="s">
        <v>251</v>
      </c>
      <c r="D67" s="96" t="s">
        <v>251</v>
      </c>
      <c r="E67" s="97" t="s">
        <v>102</v>
      </c>
      <c r="F67" s="96" t="s">
        <v>260</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292</v>
      </c>
      <c r="B68" s="107" t="str">
        <f t="shared" si="2"/>
        <v>East Ayrshire2008</v>
      </c>
      <c r="C68" s="96" t="s">
        <v>251</v>
      </c>
      <c r="D68" s="96" t="s">
        <v>251</v>
      </c>
      <c r="E68" s="97" t="s">
        <v>102</v>
      </c>
      <c r="F68" s="96" t="s">
        <v>260</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292</v>
      </c>
      <c r="B69" s="107" t="str">
        <f t="shared" si="2"/>
        <v>East Ayrshire2009</v>
      </c>
      <c r="C69" s="96" t="s">
        <v>251</v>
      </c>
      <c r="D69" s="96" t="s">
        <v>251</v>
      </c>
      <c r="E69" s="97" t="s">
        <v>102</v>
      </c>
      <c r="F69" s="96" t="s">
        <v>260</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292</v>
      </c>
      <c r="B70" s="107" t="str">
        <f t="shared" si="2"/>
        <v>East Ayrshire2010</v>
      </c>
      <c r="C70" s="96" t="s">
        <v>251</v>
      </c>
      <c r="D70" s="96" t="s">
        <v>251</v>
      </c>
      <c r="E70" s="97" t="s">
        <v>102</v>
      </c>
      <c r="F70" s="96" t="s">
        <v>260</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292</v>
      </c>
      <c r="B71" s="107" t="str">
        <f t="shared" si="2"/>
        <v>East Ayrshire2011</v>
      </c>
      <c r="C71" s="96" t="s">
        <v>251</v>
      </c>
      <c r="D71" s="96" t="s">
        <v>251</v>
      </c>
      <c r="E71" s="97" t="s">
        <v>102</v>
      </c>
      <c r="F71" s="96" t="s">
        <v>260</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292</v>
      </c>
      <c r="B72" s="107" t="str">
        <f t="shared" si="2"/>
        <v>East Ayrshire2012</v>
      </c>
      <c r="C72" s="96" t="s">
        <v>251</v>
      </c>
      <c r="D72" s="96" t="s">
        <v>251</v>
      </c>
      <c r="E72" s="97" t="s">
        <v>102</v>
      </c>
      <c r="F72" s="96" t="s">
        <v>260</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292</v>
      </c>
      <c r="B73" s="107" t="str">
        <f t="shared" si="2"/>
        <v>East Ayrshire2013</v>
      </c>
      <c r="C73" s="96" t="s">
        <v>251</v>
      </c>
      <c r="D73" s="96" t="s">
        <v>251</v>
      </c>
      <c r="E73" s="97" t="s">
        <v>102</v>
      </c>
      <c r="F73" s="96" t="s">
        <v>260</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292</v>
      </c>
      <c r="B74" s="107" t="str">
        <f t="shared" si="2"/>
        <v>East Dunbartonshire2005</v>
      </c>
      <c r="C74" s="96" t="s">
        <v>251</v>
      </c>
      <c r="D74" s="96" t="s">
        <v>251</v>
      </c>
      <c r="E74" s="97" t="s">
        <v>103</v>
      </c>
      <c r="F74" s="96" t="s">
        <v>261</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292</v>
      </c>
      <c r="B75" s="107" t="str">
        <f t="shared" si="2"/>
        <v>East Dunbartonshire2006</v>
      </c>
      <c r="C75" s="96" t="s">
        <v>251</v>
      </c>
      <c r="D75" s="96" t="s">
        <v>251</v>
      </c>
      <c r="E75" s="97" t="s">
        <v>103</v>
      </c>
      <c r="F75" s="96" t="s">
        <v>261</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292</v>
      </c>
      <c r="B76" s="107" t="str">
        <f t="shared" si="2"/>
        <v>East Dunbartonshire2007</v>
      </c>
      <c r="C76" s="96" t="s">
        <v>251</v>
      </c>
      <c r="D76" s="96" t="s">
        <v>251</v>
      </c>
      <c r="E76" s="97" t="s">
        <v>103</v>
      </c>
      <c r="F76" s="96" t="s">
        <v>261</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292</v>
      </c>
      <c r="B77" s="107" t="str">
        <f t="shared" si="2"/>
        <v>East Dunbartonshire2008</v>
      </c>
      <c r="C77" s="96" t="s">
        <v>251</v>
      </c>
      <c r="D77" s="96" t="s">
        <v>251</v>
      </c>
      <c r="E77" s="97" t="s">
        <v>103</v>
      </c>
      <c r="F77" s="96" t="s">
        <v>261</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292</v>
      </c>
      <c r="B78" s="107" t="str">
        <f t="shared" si="2"/>
        <v>East Dunbartonshire2009</v>
      </c>
      <c r="C78" s="96" t="s">
        <v>251</v>
      </c>
      <c r="D78" s="96" t="s">
        <v>251</v>
      </c>
      <c r="E78" s="97" t="s">
        <v>103</v>
      </c>
      <c r="F78" s="96" t="s">
        <v>261</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292</v>
      </c>
      <c r="B79" s="107" t="str">
        <f t="shared" si="2"/>
        <v>East Dunbartonshire2010</v>
      </c>
      <c r="C79" s="96" t="s">
        <v>251</v>
      </c>
      <c r="D79" s="96" t="s">
        <v>251</v>
      </c>
      <c r="E79" s="97" t="s">
        <v>103</v>
      </c>
      <c r="F79" s="96" t="s">
        <v>261</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292</v>
      </c>
      <c r="B80" s="107" t="str">
        <f t="shared" si="2"/>
        <v>East Dunbartonshire2011</v>
      </c>
      <c r="C80" s="96" t="s">
        <v>251</v>
      </c>
      <c r="D80" s="96" t="s">
        <v>251</v>
      </c>
      <c r="E80" s="97" t="s">
        <v>103</v>
      </c>
      <c r="F80" s="96" t="s">
        <v>261</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292</v>
      </c>
      <c r="B81" s="107" t="str">
        <f t="shared" si="2"/>
        <v>East Dunbartonshire2012</v>
      </c>
      <c r="C81" s="96" t="s">
        <v>251</v>
      </c>
      <c r="D81" s="96" t="s">
        <v>251</v>
      </c>
      <c r="E81" s="97" t="s">
        <v>103</v>
      </c>
      <c r="F81" s="96" t="s">
        <v>261</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292</v>
      </c>
      <c r="B82" s="107" t="str">
        <f t="shared" si="2"/>
        <v>East Dunbartonshire2013</v>
      </c>
      <c r="C82" s="96" t="s">
        <v>251</v>
      </c>
      <c r="D82" s="96" t="s">
        <v>251</v>
      </c>
      <c r="E82" s="97" t="s">
        <v>103</v>
      </c>
      <c r="F82" s="96" t="s">
        <v>261</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292</v>
      </c>
      <c r="B83" s="107" t="str">
        <f t="shared" si="2"/>
        <v>East Lothian2005</v>
      </c>
      <c r="C83" s="96" t="s">
        <v>251</v>
      </c>
      <c r="D83" s="96" t="s">
        <v>251</v>
      </c>
      <c r="E83" s="97" t="s">
        <v>104</v>
      </c>
      <c r="F83" s="96" t="s">
        <v>262</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292</v>
      </c>
      <c r="B84" s="107" t="str">
        <f t="shared" si="2"/>
        <v>East Lothian2006</v>
      </c>
      <c r="C84" s="96" t="s">
        <v>251</v>
      </c>
      <c r="D84" s="96" t="s">
        <v>251</v>
      </c>
      <c r="E84" s="97" t="s">
        <v>104</v>
      </c>
      <c r="F84" s="96" t="s">
        <v>262</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292</v>
      </c>
      <c r="B85" s="107" t="str">
        <f t="shared" si="2"/>
        <v>East Lothian2007</v>
      </c>
      <c r="C85" s="96" t="s">
        <v>251</v>
      </c>
      <c r="D85" s="96" t="s">
        <v>251</v>
      </c>
      <c r="E85" s="97" t="s">
        <v>104</v>
      </c>
      <c r="F85" s="96" t="s">
        <v>262</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292</v>
      </c>
      <c r="B86" s="107" t="str">
        <f t="shared" si="2"/>
        <v>East Lothian2008</v>
      </c>
      <c r="C86" s="96" t="s">
        <v>251</v>
      </c>
      <c r="D86" s="96" t="s">
        <v>251</v>
      </c>
      <c r="E86" s="97" t="s">
        <v>104</v>
      </c>
      <c r="F86" s="96" t="s">
        <v>262</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292</v>
      </c>
      <c r="B87" s="107" t="str">
        <f t="shared" si="2"/>
        <v>East Lothian2009</v>
      </c>
      <c r="C87" s="96" t="s">
        <v>251</v>
      </c>
      <c r="D87" s="96" t="s">
        <v>251</v>
      </c>
      <c r="E87" s="97" t="s">
        <v>104</v>
      </c>
      <c r="F87" s="96" t="s">
        <v>262</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292</v>
      </c>
      <c r="B88" s="107" t="str">
        <f t="shared" si="2"/>
        <v>East Lothian2010</v>
      </c>
      <c r="C88" s="96" t="s">
        <v>251</v>
      </c>
      <c r="D88" s="96" t="s">
        <v>251</v>
      </c>
      <c r="E88" s="97" t="s">
        <v>104</v>
      </c>
      <c r="F88" s="96" t="s">
        <v>262</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292</v>
      </c>
      <c r="B89" s="107" t="str">
        <f t="shared" si="2"/>
        <v>East Lothian2011</v>
      </c>
      <c r="C89" s="96" t="s">
        <v>251</v>
      </c>
      <c r="D89" s="96" t="s">
        <v>251</v>
      </c>
      <c r="E89" s="97" t="s">
        <v>104</v>
      </c>
      <c r="F89" s="96" t="s">
        <v>262</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292</v>
      </c>
      <c r="B90" s="107" t="str">
        <f t="shared" si="2"/>
        <v>East Lothian2012</v>
      </c>
      <c r="C90" s="96" t="s">
        <v>251</v>
      </c>
      <c r="D90" s="96" t="s">
        <v>251</v>
      </c>
      <c r="E90" s="97" t="s">
        <v>104</v>
      </c>
      <c r="F90" s="96" t="s">
        <v>262</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292</v>
      </c>
      <c r="B91" s="107" t="str">
        <f t="shared" si="2"/>
        <v>East Lothian2013</v>
      </c>
      <c r="C91" s="96" t="s">
        <v>251</v>
      </c>
      <c r="D91" s="96" t="s">
        <v>251</v>
      </c>
      <c r="E91" s="97" t="s">
        <v>104</v>
      </c>
      <c r="F91" s="96" t="s">
        <v>262</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292</v>
      </c>
      <c r="B92" s="107" t="str">
        <f t="shared" si="2"/>
        <v>East Renfrewshire2005</v>
      </c>
      <c r="C92" s="96" t="s">
        <v>251</v>
      </c>
      <c r="D92" s="96" t="s">
        <v>251</v>
      </c>
      <c r="E92" s="97" t="s">
        <v>105</v>
      </c>
      <c r="F92" s="96" t="s">
        <v>263</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292</v>
      </c>
      <c r="B93" s="107" t="str">
        <f t="shared" si="2"/>
        <v>East Renfrewshire2006</v>
      </c>
      <c r="C93" s="96" t="s">
        <v>251</v>
      </c>
      <c r="D93" s="96" t="s">
        <v>251</v>
      </c>
      <c r="E93" s="97" t="s">
        <v>105</v>
      </c>
      <c r="F93" s="96" t="s">
        <v>263</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292</v>
      </c>
      <c r="B94" s="107" t="str">
        <f t="shared" si="2"/>
        <v>East Renfrewshire2007</v>
      </c>
      <c r="C94" s="96" t="s">
        <v>251</v>
      </c>
      <c r="D94" s="96" t="s">
        <v>251</v>
      </c>
      <c r="E94" s="97" t="s">
        <v>105</v>
      </c>
      <c r="F94" s="96" t="s">
        <v>263</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292</v>
      </c>
      <c r="B95" s="107" t="str">
        <f t="shared" si="2"/>
        <v>East Renfrewshire2008</v>
      </c>
      <c r="C95" s="96" t="s">
        <v>251</v>
      </c>
      <c r="D95" s="96" t="s">
        <v>251</v>
      </c>
      <c r="E95" s="97" t="s">
        <v>105</v>
      </c>
      <c r="F95" s="96" t="s">
        <v>263</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292</v>
      </c>
      <c r="B96" s="107" t="str">
        <f t="shared" si="2"/>
        <v>East Renfrewshire2009</v>
      </c>
      <c r="C96" s="96" t="s">
        <v>251</v>
      </c>
      <c r="D96" s="96" t="s">
        <v>251</v>
      </c>
      <c r="E96" s="97" t="s">
        <v>105</v>
      </c>
      <c r="F96" s="96" t="s">
        <v>263</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292</v>
      </c>
      <c r="B97" s="107" t="str">
        <f t="shared" si="2"/>
        <v>East Renfrewshire2010</v>
      </c>
      <c r="C97" s="96" t="s">
        <v>251</v>
      </c>
      <c r="D97" s="96" t="s">
        <v>251</v>
      </c>
      <c r="E97" s="97" t="s">
        <v>105</v>
      </c>
      <c r="F97" s="96" t="s">
        <v>263</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292</v>
      </c>
      <c r="B98" s="107" t="str">
        <f t="shared" si="2"/>
        <v>East Renfrewshire2011</v>
      </c>
      <c r="C98" s="96" t="s">
        <v>251</v>
      </c>
      <c r="D98" s="96" t="s">
        <v>251</v>
      </c>
      <c r="E98" s="97" t="s">
        <v>105</v>
      </c>
      <c r="F98" s="96" t="s">
        <v>263</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292</v>
      </c>
      <c r="B99" s="107" t="str">
        <f t="shared" si="2"/>
        <v>East Renfrewshire2012</v>
      </c>
      <c r="C99" s="96" t="s">
        <v>251</v>
      </c>
      <c r="D99" s="96" t="s">
        <v>251</v>
      </c>
      <c r="E99" s="97" t="s">
        <v>105</v>
      </c>
      <c r="F99" s="96" t="s">
        <v>263</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292</v>
      </c>
      <c r="B100" s="107" t="str">
        <f t="shared" si="2"/>
        <v>East Renfrewshire2013</v>
      </c>
      <c r="C100" s="96" t="s">
        <v>251</v>
      </c>
      <c r="D100" s="96" t="s">
        <v>251</v>
      </c>
      <c r="E100" s="97" t="s">
        <v>105</v>
      </c>
      <c r="F100" s="96" t="s">
        <v>263</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292</v>
      </c>
      <c r="B101" s="107" t="str">
        <f t="shared" si="2"/>
        <v>City of Edinburgh2005</v>
      </c>
      <c r="C101" s="96" t="s">
        <v>251</v>
      </c>
      <c r="D101" s="96" t="s">
        <v>251</v>
      </c>
      <c r="E101" s="97" t="s">
        <v>121</v>
      </c>
      <c r="F101" s="96" t="s">
        <v>264</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292</v>
      </c>
      <c r="B102" s="107" t="str">
        <f t="shared" si="2"/>
        <v>City of Edinburgh2006</v>
      </c>
      <c r="C102" s="96" t="s">
        <v>251</v>
      </c>
      <c r="D102" s="96" t="s">
        <v>251</v>
      </c>
      <c r="E102" s="97" t="s">
        <v>121</v>
      </c>
      <c r="F102" s="96" t="s">
        <v>264</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292</v>
      </c>
      <c r="B103" s="107" t="str">
        <f t="shared" si="2"/>
        <v>City of Edinburgh2007</v>
      </c>
      <c r="C103" s="96" t="s">
        <v>251</v>
      </c>
      <c r="D103" s="96" t="s">
        <v>251</v>
      </c>
      <c r="E103" s="97" t="s">
        <v>121</v>
      </c>
      <c r="F103" s="96" t="s">
        <v>264</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292</v>
      </c>
      <c r="B104" s="107" t="str">
        <f t="shared" si="2"/>
        <v>City of Edinburgh2008</v>
      </c>
      <c r="C104" s="96" t="s">
        <v>251</v>
      </c>
      <c r="D104" s="96" t="s">
        <v>251</v>
      </c>
      <c r="E104" s="97" t="s">
        <v>121</v>
      </c>
      <c r="F104" s="96" t="s">
        <v>264</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292</v>
      </c>
      <c r="B105" s="107" t="str">
        <f t="shared" si="2"/>
        <v>City of Edinburgh2009</v>
      </c>
      <c r="C105" s="96" t="s">
        <v>251</v>
      </c>
      <c r="D105" s="96" t="s">
        <v>251</v>
      </c>
      <c r="E105" s="97" t="s">
        <v>121</v>
      </c>
      <c r="F105" s="96" t="s">
        <v>264</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292</v>
      </c>
      <c r="B106" s="107" t="str">
        <f t="shared" si="2"/>
        <v>City of Edinburgh2010</v>
      </c>
      <c r="C106" s="96" t="s">
        <v>251</v>
      </c>
      <c r="D106" s="96" t="s">
        <v>251</v>
      </c>
      <c r="E106" s="97" t="s">
        <v>121</v>
      </c>
      <c r="F106" s="96" t="s">
        <v>264</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292</v>
      </c>
      <c r="B107" s="107" t="str">
        <f t="shared" si="2"/>
        <v>City of Edinburgh2011</v>
      </c>
      <c r="C107" s="96" t="s">
        <v>251</v>
      </c>
      <c r="D107" s="96" t="s">
        <v>251</v>
      </c>
      <c r="E107" s="97" t="s">
        <v>121</v>
      </c>
      <c r="F107" s="96" t="s">
        <v>264</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292</v>
      </c>
      <c r="B108" s="107" t="str">
        <f t="shared" si="2"/>
        <v>City of Edinburgh2012</v>
      </c>
      <c r="C108" s="96" t="s">
        <v>251</v>
      </c>
      <c r="D108" s="96" t="s">
        <v>251</v>
      </c>
      <c r="E108" s="97" t="s">
        <v>121</v>
      </c>
      <c r="F108" s="96" t="s">
        <v>264</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292</v>
      </c>
      <c r="B109" s="107" t="str">
        <f t="shared" si="2"/>
        <v>City of Edinburgh2013</v>
      </c>
      <c r="C109" s="96" t="s">
        <v>251</v>
      </c>
      <c r="D109" s="96" t="s">
        <v>251</v>
      </c>
      <c r="E109" s="97" t="s">
        <v>121</v>
      </c>
      <c r="F109" s="96" t="s">
        <v>264</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292</v>
      </c>
      <c r="B110" s="107" t="str">
        <f t="shared" si="2"/>
        <v>Eilean Siar2005</v>
      </c>
      <c r="C110" s="96" t="s">
        <v>251</v>
      </c>
      <c r="D110" s="96" t="s">
        <v>251</v>
      </c>
      <c r="E110" s="97" t="s">
        <v>106</v>
      </c>
      <c r="F110" s="96" t="s">
        <v>265</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292</v>
      </c>
      <c r="B111" s="107" t="str">
        <f t="shared" si="2"/>
        <v>Eilean Siar2006</v>
      </c>
      <c r="C111" s="96" t="s">
        <v>251</v>
      </c>
      <c r="D111" s="96" t="s">
        <v>251</v>
      </c>
      <c r="E111" s="97" t="s">
        <v>106</v>
      </c>
      <c r="F111" s="96" t="s">
        <v>265</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292</v>
      </c>
      <c r="B112" s="107" t="str">
        <f t="shared" si="2"/>
        <v>Eilean Siar2007</v>
      </c>
      <c r="C112" s="96" t="s">
        <v>251</v>
      </c>
      <c r="D112" s="96" t="s">
        <v>251</v>
      </c>
      <c r="E112" s="97" t="s">
        <v>106</v>
      </c>
      <c r="F112" s="96" t="s">
        <v>265</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292</v>
      </c>
      <c r="B113" s="107" t="str">
        <f t="shared" si="2"/>
        <v>Eilean Siar2008</v>
      </c>
      <c r="C113" s="96" t="s">
        <v>251</v>
      </c>
      <c r="D113" s="96" t="s">
        <v>251</v>
      </c>
      <c r="E113" s="97" t="s">
        <v>106</v>
      </c>
      <c r="F113" s="96" t="s">
        <v>265</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292</v>
      </c>
      <c r="B114" s="107" t="str">
        <f t="shared" si="2"/>
        <v>Eilean Siar2009</v>
      </c>
      <c r="C114" s="96" t="s">
        <v>251</v>
      </c>
      <c r="D114" s="96" t="s">
        <v>251</v>
      </c>
      <c r="E114" s="97" t="s">
        <v>106</v>
      </c>
      <c r="F114" s="96" t="s">
        <v>265</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292</v>
      </c>
      <c r="B115" s="107" t="str">
        <f t="shared" si="2"/>
        <v>Eilean Siar2010</v>
      </c>
      <c r="C115" s="96" t="s">
        <v>251</v>
      </c>
      <c r="D115" s="96" t="s">
        <v>251</v>
      </c>
      <c r="E115" s="97" t="s">
        <v>106</v>
      </c>
      <c r="F115" s="96" t="s">
        <v>265</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292</v>
      </c>
      <c r="B116" s="107" t="str">
        <f t="shared" si="2"/>
        <v>Eilean Siar2011</v>
      </c>
      <c r="C116" s="96" t="s">
        <v>251</v>
      </c>
      <c r="D116" s="96" t="s">
        <v>251</v>
      </c>
      <c r="E116" s="97" t="s">
        <v>106</v>
      </c>
      <c r="F116" s="96" t="s">
        <v>265</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292</v>
      </c>
      <c r="B117" s="107" t="str">
        <f t="shared" si="2"/>
        <v>Eilean Siar2012</v>
      </c>
      <c r="C117" s="96" t="s">
        <v>251</v>
      </c>
      <c r="D117" s="96" t="s">
        <v>251</v>
      </c>
      <c r="E117" s="97" t="s">
        <v>106</v>
      </c>
      <c r="F117" s="96" t="s">
        <v>265</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292</v>
      </c>
      <c r="B118" s="107" t="str">
        <f t="shared" si="2"/>
        <v>Eilean Siar2013</v>
      </c>
      <c r="C118" s="96" t="s">
        <v>251</v>
      </c>
      <c r="D118" s="96" t="s">
        <v>251</v>
      </c>
      <c r="E118" s="97" t="s">
        <v>106</v>
      </c>
      <c r="F118" s="96" t="s">
        <v>265</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292</v>
      </c>
      <c r="B119" s="107" t="str">
        <f t="shared" si="2"/>
        <v>Falkirk2005</v>
      </c>
      <c r="C119" s="96" t="s">
        <v>251</v>
      </c>
      <c r="D119" s="96" t="s">
        <v>251</v>
      </c>
      <c r="E119" s="97" t="s">
        <v>266</v>
      </c>
      <c r="F119" s="96" t="s">
        <v>267</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292</v>
      </c>
      <c r="B120" s="107" t="str">
        <f t="shared" si="2"/>
        <v>Falkirk2006</v>
      </c>
      <c r="C120" s="96" t="s">
        <v>251</v>
      </c>
      <c r="D120" s="96" t="s">
        <v>251</v>
      </c>
      <c r="E120" s="97" t="s">
        <v>266</v>
      </c>
      <c r="F120" s="96" t="s">
        <v>267</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292</v>
      </c>
      <c r="B121" s="107" t="str">
        <f t="shared" si="2"/>
        <v>Falkirk2007</v>
      </c>
      <c r="C121" s="96" t="s">
        <v>251</v>
      </c>
      <c r="D121" s="96" t="s">
        <v>251</v>
      </c>
      <c r="E121" s="97" t="s">
        <v>266</v>
      </c>
      <c r="F121" s="96" t="s">
        <v>267</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292</v>
      </c>
      <c r="B122" s="107" t="str">
        <f t="shared" si="2"/>
        <v>Falkirk2008</v>
      </c>
      <c r="C122" s="96" t="s">
        <v>251</v>
      </c>
      <c r="D122" s="96" t="s">
        <v>251</v>
      </c>
      <c r="E122" s="97" t="s">
        <v>266</v>
      </c>
      <c r="F122" s="96" t="s">
        <v>267</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292</v>
      </c>
      <c r="B123" s="107" t="str">
        <f t="shared" si="2"/>
        <v>Falkirk2009</v>
      </c>
      <c r="C123" s="96" t="s">
        <v>251</v>
      </c>
      <c r="D123" s="96" t="s">
        <v>251</v>
      </c>
      <c r="E123" s="97" t="s">
        <v>266</v>
      </c>
      <c r="F123" s="96" t="s">
        <v>267</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292</v>
      </c>
      <c r="B124" s="107" t="str">
        <f t="shared" si="2"/>
        <v>Falkirk2010</v>
      </c>
      <c r="C124" s="96" t="s">
        <v>251</v>
      </c>
      <c r="D124" s="96" t="s">
        <v>251</v>
      </c>
      <c r="E124" s="97" t="s">
        <v>266</v>
      </c>
      <c r="F124" s="96" t="s">
        <v>267</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292</v>
      </c>
      <c r="B125" s="107" t="str">
        <f t="shared" si="2"/>
        <v>Falkirk2011</v>
      </c>
      <c r="C125" s="96" t="s">
        <v>251</v>
      </c>
      <c r="D125" s="96" t="s">
        <v>251</v>
      </c>
      <c r="E125" s="97" t="s">
        <v>266</v>
      </c>
      <c r="F125" s="96" t="s">
        <v>267</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292</v>
      </c>
      <c r="B126" s="107" t="str">
        <f t="shared" si="2"/>
        <v>Falkirk2012</v>
      </c>
      <c r="C126" s="96" t="s">
        <v>251</v>
      </c>
      <c r="D126" s="96" t="s">
        <v>251</v>
      </c>
      <c r="E126" s="97" t="s">
        <v>266</v>
      </c>
      <c r="F126" s="96" t="s">
        <v>267</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292</v>
      </c>
      <c r="B127" s="107" t="str">
        <f t="shared" si="2"/>
        <v>Falkirk2013</v>
      </c>
      <c r="C127" s="96" t="s">
        <v>251</v>
      </c>
      <c r="D127" s="96" t="s">
        <v>251</v>
      </c>
      <c r="E127" s="97" t="s">
        <v>266</v>
      </c>
      <c r="F127" s="96" t="s">
        <v>267</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292</v>
      </c>
      <c r="B128" s="107" t="str">
        <f t="shared" si="2"/>
        <v>Fife2005</v>
      </c>
      <c r="C128" s="96" t="s">
        <v>251</v>
      </c>
      <c r="D128" s="96" t="s">
        <v>251</v>
      </c>
      <c r="E128" s="97" t="s">
        <v>268</v>
      </c>
      <c r="F128" s="96" t="s">
        <v>269</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292</v>
      </c>
      <c r="B129" s="107" t="str">
        <f t="shared" si="2"/>
        <v>Fife2006</v>
      </c>
      <c r="C129" s="96" t="s">
        <v>251</v>
      </c>
      <c r="D129" s="96" t="s">
        <v>251</v>
      </c>
      <c r="E129" s="97" t="s">
        <v>268</v>
      </c>
      <c r="F129" s="96" t="s">
        <v>269</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292</v>
      </c>
      <c r="B130" s="107" t="str">
        <f t="shared" ref="B130:B193" si="4">E130&amp;G130</f>
        <v>Fife2007</v>
      </c>
      <c r="C130" s="96" t="s">
        <v>251</v>
      </c>
      <c r="D130" s="96" t="s">
        <v>251</v>
      </c>
      <c r="E130" s="97" t="s">
        <v>268</v>
      </c>
      <c r="F130" s="96" t="s">
        <v>269</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292</v>
      </c>
      <c r="B131" s="107" t="str">
        <f t="shared" si="4"/>
        <v>Fife2008</v>
      </c>
      <c r="C131" s="96" t="s">
        <v>251</v>
      </c>
      <c r="D131" s="96" t="s">
        <v>251</v>
      </c>
      <c r="E131" s="97" t="s">
        <v>268</v>
      </c>
      <c r="F131" s="96" t="s">
        <v>269</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292</v>
      </c>
      <c r="B132" s="107" t="str">
        <f t="shared" si="4"/>
        <v>Fife2009</v>
      </c>
      <c r="C132" s="96" t="s">
        <v>251</v>
      </c>
      <c r="D132" s="96" t="s">
        <v>251</v>
      </c>
      <c r="E132" s="97" t="s">
        <v>268</v>
      </c>
      <c r="F132" s="96" t="s">
        <v>269</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292</v>
      </c>
      <c r="B133" s="107" t="str">
        <f t="shared" si="4"/>
        <v>Fife2010</v>
      </c>
      <c r="C133" s="96" t="s">
        <v>251</v>
      </c>
      <c r="D133" s="96" t="s">
        <v>251</v>
      </c>
      <c r="E133" s="97" t="s">
        <v>268</v>
      </c>
      <c r="F133" s="96" t="s">
        <v>269</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292</v>
      </c>
      <c r="B134" s="107" t="str">
        <f t="shared" si="4"/>
        <v>Fife2011</v>
      </c>
      <c r="C134" s="96" t="s">
        <v>251</v>
      </c>
      <c r="D134" s="96" t="s">
        <v>251</v>
      </c>
      <c r="E134" s="97" t="s">
        <v>268</v>
      </c>
      <c r="F134" s="96" t="s">
        <v>269</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292</v>
      </c>
      <c r="B135" s="107" t="str">
        <f t="shared" si="4"/>
        <v>Fife2012</v>
      </c>
      <c r="C135" s="96" t="s">
        <v>251</v>
      </c>
      <c r="D135" s="96" t="s">
        <v>251</v>
      </c>
      <c r="E135" s="97" t="s">
        <v>268</v>
      </c>
      <c r="F135" s="96" t="s">
        <v>269</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292</v>
      </c>
      <c r="B136" s="107" t="str">
        <f t="shared" si="4"/>
        <v>Fife2013</v>
      </c>
      <c r="C136" s="96" t="s">
        <v>251</v>
      </c>
      <c r="D136" s="96" t="s">
        <v>251</v>
      </c>
      <c r="E136" s="97" t="s">
        <v>268</v>
      </c>
      <c r="F136" s="96" t="s">
        <v>269</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292</v>
      </c>
      <c r="B137" s="107" t="str">
        <f t="shared" si="4"/>
        <v>Glasgow City2005</v>
      </c>
      <c r="C137" s="96" t="s">
        <v>251</v>
      </c>
      <c r="D137" s="96" t="s">
        <v>251</v>
      </c>
      <c r="E137" s="97" t="s">
        <v>107</v>
      </c>
      <c r="F137" s="96" t="s">
        <v>270</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292</v>
      </c>
      <c r="B138" s="107" t="str">
        <f t="shared" si="4"/>
        <v>Glasgow City2006</v>
      </c>
      <c r="C138" s="96" t="s">
        <v>251</v>
      </c>
      <c r="D138" s="96" t="s">
        <v>251</v>
      </c>
      <c r="E138" s="97" t="s">
        <v>107</v>
      </c>
      <c r="F138" s="96" t="s">
        <v>270</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292</v>
      </c>
      <c r="B139" s="107" t="str">
        <f t="shared" si="4"/>
        <v>Glasgow City2007</v>
      </c>
      <c r="C139" s="96" t="s">
        <v>251</v>
      </c>
      <c r="D139" s="96" t="s">
        <v>251</v>
      </c>
      <c r="E139" s="97" t="s">
        <v>107</v>
      </c>
      <c r="F139" s="96" t="s">
        <v>270</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292</v>
      </c>
      <c r="B140" s="107" t="str">
        <f t="shared" si="4"/>
        <v>Glasgow City2008</v>
      </c>
      <c r="C140" s="96" t="s">
        <v>251</v>
      </c>
      <c r="D140" s="96" t="s">
        <v>251</v>
      </c>
      <c r="E140" s="97" t="s">
        <v>107</v>
      </c>
      <c r="F140" s="96" t="s">
        <v>270</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292</v>
      </c>
      <c r="B141" s="107" t="str">
        <f t="shared" si="4"/>
        <v>Glasgow City2009</v>
      </c>
      <c r="C141" s="96" t="s">
        <v>251</v>
      </c>
      <c r="D141" s="96" t="s">
        <v>251</v>
      </c>
      <c r="E141" s="97" t="s">
        <v>107</v>
      </c>
      <c r="F141" s="96" t="s">
        <v>270</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292</v>
      </c>
      <c r="B142" s="107" t="str">
        <f t="shared" si="4"/>
        <v>Glasgow City2010</v>
      </c>
      <c r="C142" s="96" t="s">
        <v>251</v>
      </c>
      <c r="D142" s="96" t="s">
        <v>251</v>
      </c>
      <c r="E142" s="97" t="s">
        <v>107</v>
      </c>
      <c r="F142" s="96" t="s">
        <v>270</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292</v>
      </c>
      <c r="B143" s="107" t="str">
        <f t="shared" si="4"/>
        <v>Glasgow City2011</v>
      </c>
      <c r="C143" s="96" t="s">
        <v>251</v>
      </c>
      <c r="D143" s="96" t="s">
        <v>251</v>
      </c>
      <c r="E143" s="97" t="s">
        <v>107</v>
      </c>
      <c r="F143" s="96" t="s">
        <v>270</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292</v>
      </c>
      <c r="B144" s="107" t="str">
        <f t="shared" si="4"/>
        <v>Glasgow City2012</v>
      </c>
      <c r="C144" s="96" t="s">
        <v>251</v>
      </c>
      <c r="D144" s="96" t="s">
        <v>251</v>
      </c>
      <c r="E144" s="97" t="s">
        <v>107</v>
      </c>
      <c r="F144" s="96" t="s">
        <v>270</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292</v>
      </c>
      <c r="B145" s="107" t="str">
        <f t="shared" si="4"/>
        <v>Glasgow City2013</v>
      </c>
      <c r="C145" s="96" t="s">
        <v>251</v>
      </c>
      <c r="D145" s="96" t="s">
        <v>251</v>
      </c>
      <c r="E145" s="97" t="s">
        <v>107</v>
      </c>
      <c r="F145" s="96" t="s">
        <v>270</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292</v>
      </c>
      <c r="B146" s="107" t="str">
        <f t="shared" si="4"/>
        <v>Highland2005</v>
      </c>
      <c r="C146" s="96" t="s">
        <v>251</v>
      </c>
      <c r="D146" s="96" t="s">
        <v>251</v>
      </c>
      <c r="E146" s="97" t="s">
        <v>271</v>
      </c>
      <c r="F146" s="96" t="s">
        <v>272</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292</v>
      </c>
      <c r="B147" s="107" t="str">
        <f t="shared" si="4"/>
        <v>Highland2006</v>
      </c>
      <c r="C147" s="96" t="s">
        <v>251</v>
      </c>
      <c r="D147" s="96" t="s">
        <v>251</v>
      </c>
      <c r="E147" s="97" t="s">
        <v>271</v>
      </c>
      <c r="F147" s="96" t="s">
        <v>272</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292</v>
      </c>
      <c r="B148" s="107" t="str">
        <f t="shared" si="4"/>
        <v>Highland2007</v>
      </c>
      <c r="C148" s="96" t="s">
        <v>251</v>
      </c>
      <c r="D148" s="96" t="s">
        <v>251</v>
      </c>
      <c r="E148" s="97" t="s">
        <v>271</v>
      </c>
      <c r="F148" s="96" t="s">
        <v>272</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292</v>
      </c>
      <c r="B149" s="107" t="str">
        <f t="shared" si="4"/>
        <v>Highland2008</v>
      </c>
      <c r="C149" s="96" t="s">
        <v>251</v>
      </c>
      <c r="D149" s="96" t="s">
        <v>251</v>
      </c>
      <c r="E149" s="97" t="s">
        <v>271</v>
      </c>
      <c r="F149" s="96" t="s">
        <v>272</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292</v>
      </c>
      <c r="B150" s="107" t="str">
        <f t="shared" si="4"/>
        <v>Highland2009</v>
      </c>
      <c r="C150" s="96" t="s">
        <v>251</v>
      </c>
      <c r="D150" s="96" t="s">
        <v>251</v>
      </c>
      <c r="E150" s="97" t="s">
        <v>271</v>
      </c>
      <c r="F150" s="96" t="s">
        <v>272</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292</v>
      </c>
      <c r="B151" s="107" t="str">
        <f t="shared" si="4"/>
        <v>Highland2010</v>
      </c>
      <c r="C151" s="96" t="s">
        <v>251</v>
      </c>
      <c r="D151" s="96" t="s">
        <v>251</v>
      </c>
      <c r="E151" s="97" t="s">
        <v>271</v>
      </c>
      <c r="F151" s="96" t="s">
        <v>272</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292</v>
      </c>
      <c r="B152" s="107" t="str">
        <f t="shared" si="4"/>
        <v>Highland2011</v>
      </c>
      <c r="C152" s="96" t="s">
        <v>251</v>
      </c>
      <c r="D152" s="96" t="s">
        <v>251</v>
      </c>
      <c r="E152" s="97" t="s">
        <v>271</v>
      </c>
      <c r="F152" s="96" t="s">
        <v>272</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292</v>
      </c>
      <c r="B153" s="107" t="str">
        <f t="shared" si="4"/>
        <v>Highland2012</v>
      </c>
      <c r="C153" s="96" t="s">
        <v>251</v>
      </c>
      <c r="D153" s="96" t="s">
        <v>251</v>
      </c>
      <c r="E153" s="97" t="s">
        <v>271</v>
      </c>
      <c r="F153" s="96" t="s">
        <v>272</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292</v>
      </c>
      <c r="B154" s="107" t="str">
        <f t="shared" si="4"/>
        <v>Highland2013</v>
      </c>
      <c r="C154" s="96" t="s">
        <v>251</v>
      </c>
      <c r="D154" s="96" t="s">
        <v>251</v>
      </c>
      <c r="E154" s="97" t="s">
        <v>271</v>
      </c>
      <c r="F154" s="96" t="s">
        <v>272</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292</v>
      </c>
      <c r="B155" s="107" t="str">
        <f t="shared" si="4"/>
        <v>Inverclyde2005</v>
      </c>
      <c r="C155" s="96" t="s">
        <v>251</v>
      </c>
      <c r="D155" s="96" t="s">
        <v>251</v>
      </c>
      <c r="E155" s="97" t="s">
        <v>108</v>
      </c>
      <c r="F155" s="96" t="s">
        <v>273</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292</v>
      </c>
      <c r="B156" s="107" t="str">
        <f t="shared" si="4"/>
        <v>Inverclyde2006</v>
      </c>
      <c r="C156" s="96" t="s">
        <v>251</v>
      </c>
      <c r="D156" s="96" t="s">
        <v>251</v>
      </c>
      <c r="E156" s="97" t="s">
        <v>108</v>
      </c>
      <c r="F156" s="96" t="s">
        <v>273</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292</v>
      </c>
      <c r="B157" s="107" t="str">
        <f t="shared" si="4"/>
        <v>Inverclyde2007</v>
      </c>
      <c r="C157" s="96" t="s">
        <v>251</v>
      </c>
      <c r="D157" s="96" t="s">
        <v>251</v>
      </c>
      <c r="E157" s="97" t="s">
        <v>108</v>
      </c>
      <c r="F157" s="96" t="s">
        <v>273</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292</v>
      </c>
      <c r="B158" s="107" t="str">
        <f t="shared" si="4"/>
        <v>Inverclyde2008</v>
      </c>
      <c r="C158" s="96" t="s">
        <v>251</v>
      </c>
      <c r="D158" s="96" t="s">
        <v>251</v>
      </c>
      <c r="E158" s="97" t="s">
        <v>108</v>
      </c>
      <c r="F158" s="96" t="s">
        <v>273</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292</v>
      </c>
      <c r="B159" s="107" t="str">
        <f t="shared" si="4"/>
        <v>Inverclyde2009</v>
      </c>
      <c r="C159" s="96" t="s">
        <v>251</v>
      </c>
      <c r="D159" s="96" t="s">
        <v>251</v>
      </c>
      <c r="E159" s="97" t="s">
        <v>108</v>
      </c>
      <c r="F159" s="96" t="s">
        <v>273</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292</v>
      </c>
      <c r="B160" s="107" t="str">
        <f t="shared" si="4"/>
        <v>Inverclyde2010</v>
      </c>
      <c r="C160" s="96" t="s">
        <v>251</v>
      </c>
      <c r="D160" s="96" t="s">
        <v>251</v>
      </c>
      <c r="E160" s="97" t="s">
        <v>108</v>
      </c>
      <c r="F160" s="96" t="s">
        <v>273</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292</v>
      </c>
      <c r="B161" s="107" t="str">
        <f t="shared" si="4"/>
        <v>Inverclyde2011</v>
      </c>
      <c r="C161" s="96" t="s">
        <v>251</v>
      </c>
      <c r="D161" s="96" t="s">
        <v>251</v>
      </c>
      <c r="E161" s="97" t="s">
        <v>108</v>
      </c>
      <c r="F161" s="96" t="s">
        <v>273</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292</v>
      </c>
      <c r="B162" s="107" t="str">
        <f t="shared" si="4"/>
        <v>Inverclyde2012</v>
      </c>
      <c r="C162" s="96" t="s">
        <v>251</v>
      </c>
      <c r="D162" s="96" t="s">
        <v>251</v>
      </c>
      <c r="E162" s="97" t="s">
        <v>108</v>
      </c>
      <c r="F162" s="96" t="s">
        <v>273</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292</v>
      </c>
      <c r="B163" s="107" t="str">
        <f t="shared" si="4"/>
        <v>Inverclyde2013</v>
      </c>
      <c r="C163" s="96" t="s">
        <v>251</v>
      </c>
      <c r="D163" s="96" t="s">
        <v>251</v>
      </c>
      <c r="E163" s="97" t="s">
        <v>108</v>
      </c>
      <c r="F163" s="96" t="s">
        <v>273</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292</v>
      </c>
      <c r="B164" s="107" t="str">
        <f t="shared" si="4"/>
        <v>Midlothian2005</v>
      </c>
      <c r="C164" s="96" t="s">
        <v>251</v>
      </c>
      <c r="D164" s="96" t="s">
        <v>251</v>
      </c>
      <c r="E164" s="97" t="s">
        <v>109</v>
      </c>
      <c r="F164" s="96" t="s">
        <v>274</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292</v>
      </c>
      <c r="B165" s="107" t="str">
        <f t="shared" si="4"/>
        <v>Midlothian2006</v>
      </c>
      <c r="C165" s="96" t="s">
        <v>251</v>
      </c>
      <c r="D165" s="96" t="s">
        <v>251</v>
      </c>
      <c r="E165" s="97" t="s">
        <v>109</v>
      </c>
      <c r="F165" s="96" t="s">
        <v>274</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292</v>
      </c>
      <c r="B166" s="107" t="str">
        <f t="shared" si="4"/>
        <v>Midlothian2007</v>
      </c>
      <c r="C166" s="96" t="s">
        <v>251</v>
      </c>
      <c r="D166" s="96" t="s">
        <v>251</v>
      </c>
      <c r="E166" s="97" t="s">
        <v>109</v>
      </c>
      <c r="F166" s="96" t="s">
        <v>274</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292</v>
      </c>
      <c r="B167" s="107" t="str">
        <f t="shared" si="4"/>
        <v>Midlothian2008</v>
      </c>
      <c r="C167" s="96" t="s">
        <v>251</v>
      </c>
      <c r="D167" s="96" t="s">
        <v>251</v>
      </c>
      <c r="E167" s="97" t="s">
        <v>109</v>
      </c>
      <c r="F167" s="96" t="s">
        <v>274</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292</v>
      </c>
      <c r="B168" s="107" t="str">
        <f t="shared" si="4"/>
        <v>Midlothian2009</v>
      </c>
      <c r="C168" s="96" t="s">
        <v>251</v>
      </c>
      <c r="D168" s="96" t="s">
        <v>251</v>
      </c>
      <c r="E168" s="97" t="s">
        <v>109</v>
      </c>
      <c r="F168" s="96" t="s">
        <v>274</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292</v>
      </c>
      <c r="B169" s="107" t="str">
        <f t="shared" si="4"/>
        <v>Midlothian2010</v>
      </c>
      <c r="C169" s="96" t="s">
        <v>251</v>
      </c>
      <c r="D169" s="96" t="s">
        <v>251</v>
      </c>
      <c r="E169" s="97" t="s">
        <v>109</v>
      </c>
      <c r="F169" s="96" t="s">
        <v>274</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292</v>
      </c>
      <c r="B170" s="107" t="str">
        <f t="shared" si="4"/>
        <v>Midlothian2011</v>
      </c>
      <c r="C170" s="96" t="s">
        <v>251</v>
      </c>
      <c r="D170" s="96" t="s">
        <v>251</v>
      </c>
      <c r="E170" s="97" t="s">
        <v>109</v>
      </c>
      <c r="F170" s="96" t="s">
        <v>274</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292</v>
      </c>
      <c r="B171" s="107" t="str">
        <f t="shared" si="4"/>
        <v>Midlothian2012</v>
      </c>
      <c r="C171" s="96" t="s">
        <v>251</v>
      </c>
      <c r="D171" s="96" t="s">
        <v>251</v>
      </c>
      <c r="E171" s="97" t="s">
        <v>109</v>
      </c>
      <c r="F171" s="96" t="s">
        <v>274</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292</v>
      </c>
      <c r="B172" s="107" t="str">
        <f t="shared" si="4"/>
        <v>Midlothian2013</v>
      </c>
      <c r="C172" s="96" t="s">
        <v>251</v>
      </c>
      <c r="D172" s="96" t="s">
        <v>251</v>
      </c>
      <c r="E172" s="97" t="s">
        <v>109</v>
      </c>
      <c r="F172" s="96" t="s">
        <v>274</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292</v>
      </c>
      <c r="B173" s="107" t="str">
        <f t="shared" si="4"/>
        <v>Moray2005</v>
      </c>
      <c r="C173" s="96" t="s">
        <v>251</v>
      </c>
      <c r="D173" s="96" t="s">
        <v>251</v>
      </c>
      <c r="E173" s="97" t="s">
        <v>110</v>
      </c>
      <c r="F173" s="96" t="s">
        <v>275</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292</v>
      </c>
      <c r="B174" s="107" t="str">
        <f t="shared" si="4"/>
        <v>Moray2006</v>
      </c>
      <c r="C174" s="96" t="s">
        <v>251</v>
      </c>
      <c r="D174" s="96" t="s">
        <v>251</v>
      </c>
      <c r="E174" s="97" t="s">
        <v>110</v>
      </c>
      <c r="F174" s="96" t="s">
        <v>275</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292</v>
      </c>
      <c r="B175" s="107" t="str">
        <f t="shared" si="4"/>
        <v>Moray2007</v>
      </c>
      <c r="C175" s="96" t="s">
        <v>251</v>
      </c>
      <c r="D175" s="96" t="s">
        <v>251</v>
      </c>
      <c r="E175" s="97" t="s">
        <v>110</v>
      </c>
      <c r="F175" s="96" t="s">
        <v>275</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292</v>
      </c>
      <c r="B176" s="107" t="str">
        <f t="shared" si="4"/>
        <v>Moray2008</v>
      </c>
      <c r="C176" s="96" t="s">
        <v>251</v>
      </c>
      <c r="D176" s="96" t="s">
        <v>251</v>
      </c>
      <c r="E176" s="97" t="s">
        <v>110</v>
      </c>
      <c r="F176" s="96" t="s">
        <v>275</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292</v>
      </c>
      <c r="B177" s="107" t="str">
        <f t="shared" si="4"/>
        <v>Moray2009</v>
      </c>
      <c r="C177" s="96" t="s">
        <v>251</v>
      </c>
      <c r="D177" s="96" t="s">
        <v>251</v>
      </c>
      <c r="E177" s="97" t="s">
        <v>110</v>
      </c>
      <c r="F177" s="96" t="s">
        <v>275</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292</v>
      </c>
      <c r="B178" s="107" t="str">
        <f t="shared" si="4"/>
        <v>Moray2010</v>
      </c>
      <c r="C178" s="96" t="s">
        <v>251</v>
      </c>
      <c r="D178" s="96" t="s">
        <v>251</v>
      </c>
      <c r="E178" s="97" t="s">
        <v>110</v>
      </c>
      <c r="F178" s="96" t="s">
        <v>275</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292</v>
      </c>
      <c r="B179" s="107" t="str">
        <f t="shared" si="4"/>
        <v>Moray2011</v>
      </c>
      <c r="C179" s="96" t="s">
        <v>251</v>
      </c>
      <c r="D179" s="96" t="s">
        <v>251</v>
      </c>
      <c r="E179" s="97" t="s">
        <v>110</v>
      </c>
      <c r="F179" s="96" t="s">
        <v>275</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292</v>
      </c>
      <c r="B180" s="107" t="str">
        <f t="shared" si="4"/>
        <v>Moray2012</v>
      </c>
      <c r="C180" s="96" t="s">
        <v>251</v>
      </c>
      <c r="D180" s="96" t="s">
        <v>251</v>
      </c>
      <c r="E180" s="97" t="s">
        <v>110</v>
      </c>
      <c r="F180" s="96" t="s">
        <v>275</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292</v>
      </c>
      <c r="B181" s="107" t="str">
        <f t="shared" si="4"/>
        <v>Moray2013</v>
      </c>
      <c r="C181" s="96" t="s">
        <v>251</v>
      </c>
      <c r="D181" s="96" t="s">
        <v>251</v>
      </c>
      <c r="E181" s="97" t="s">
        <v>110</v>
      </c>
      <c r="F181" s="96" t="s">
        <v>275</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292</v>
      </c>
      <c r="B182" s="107" t="str">
        <f t="shared" si="4"/>
        <v>North Ayrshire2005</v>
      </c>
      <c r="C182" s="96" t="s">
        <v>251</v>
      </c>
      <c r="D182" s="96" t="s">
        <v>251</v>
      </c>
      <c r="E182" s="97" t="s">
        <v>111</v>
      </c>
      <c r="F182" s="96" t="s">
        <v>276</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292</v>
      </c>
      <c r="B183" s="107" t="str">
        <f t="shared" si="4"/>
        <v>North Ayrshire2006</v>
      </c>
      <c r="C183" s="96" t="s">
        <v>251</v>
      </c>
      <c r="D183" s="96" t="s">
        <v>251</v>
      </c>
      <c r="E183" s="97" t="s">
        <v>111</v>
      </c>
      <c r="F183" s="96" t="s">
        <v>276</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292</v>
      </c>
      <c r="B184" s="107" t="str">
        <f t="shared" si="4"/>
        <v>North Ayrshire2007</v>
      </c>
      <c r="C184" s="96" t="s">
        <v>251</v>
      </c>
      <c r="D184" s="96" t="s">
        <v>251</v>
      </c>
      <c r="E184" s="97" t="s">
        <v>111</v>
      </c>
      <c r="F184" s="96" t="s">
        <v>276</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292</v>
      </c>
      <c r="B185" s="107" t="str">
        <f t="shared" si="4"/>
        <v>North Ayrshire2008</v>
      </c>
      <c r="C185" s="96" t="s">
        <v>251</v>
      </c>
      <c r="D185" s="96" t="s">
        <v>251</v>
      </c>
      <c r="E185" s="97" t="s">
        <v>111</v>
      </c>
      <c r="F185" s="96" t="s">
        <v>276</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292</v>
      </c>
      <c r="B186" s="107" t="str">
        <f t="shared" si="4"/>
        <v>North Ayrshire2009</v>
      </c>
      <c r="C186" s="96" t="s">
        <v>251</v>
      </c>
      <c r="D186" s="96" t="s">
        <v>251</v>
      </c>
      <c r="E186" s="97" t="s">
        <v>111</v>
      </c>
      <c r="F186" s="96" t="s">
        <v>276</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292</v>
      </c>
      <c r="B187" s="107" t="str">
        <f t="shared" si="4"/>
        <v>North Ayrshire2010</v>
      </c>
      <c r="C187" s="96" t="s">
        <v>251</v>
      </c>
      <c r="D187" s="96" t="s">
        <v>251</v>
      </c>
      <c r="E187" s="97" t="s">
        <v>111</v>
      </c>
      <c r="F187" s="96" t="s">
        <v>276</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292</v>
      </c>
      <c r="B188" s="107" t="str">
        <f t="shared" si="4"/>
        <v>North Ayrshire2011</v>
      </c>
      <c r="C188" s="96" t="s">
        <v>251</v>
      </c>
      <c r="D188" s="96" t="s">
        <v>251</v>
      </c>
      <c r="E188" s="97" t="s">
        <v>111</v>
      </c>
      <c r="F188" s="96" t="s">
        <v>276</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292</v>
      </c>
      <c r="B189" s="107" t="str">
        <f t="shared" si="4"/>
        <v>North Ayrshire2012</v>
      </c>
      <c r="C189" s="96" t="s">
        <v>251</v>
      </c>
      <c r="D189" s="96" t="s">
        <v>251</v>
      </c>
      <c r="E189" s="97" t="s">
        <v>111</v>
      </c>
      <c r="F189" s="96" t="s">
        <v>276</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292</v>
      </c>
      <c r="B190" s="107" t="str">
        <f t="shared" si="4"/>
        <v>North Ayrshire2013</v>
      </c>
      <c r="C190" s="96" t="s">
        <v>251</v>
      </c>
      <c r="D190" s="96" t="s">
        <v>251</v>
      </c>
      <c r="E190" s="97" t="s">
        <v>111</v>
      </c>
      <c r="F190" s="96" t="s">
        <v>276</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292</v>
      </c>
      <c r="B191" s="107" t="str">
        <f t="shared" si="4"/>
        <v>North Lanarkshire2005</v>
      </c>
      <c r="C191" s="96" t="s">
        <v>251</v>
      </c>
      <c r="D191" s="96" t="s">
        <v>251</v>
      </c>
      <c r="E191" s="97" t="s">
        <v>112</v>
      </c>
      <c r="F191" s="96" t="s">
        <v>277</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292</v>
      </c>
      <c r="B192" s="107" t="str">
        <f t="shared" si="4"/>
        <v>North Lanarkshire2006</v>
      </c>
      <c r="C192" s="96" t="s">
        <v>251</v>
      </c>
      <c r="D192" s="96" t="s">
        <v>251</v>
      </c>
      <c r="E192" s="97" t="s">
        <v>112</v>
      </c>
      <c r="F192" s="96" t="s">
        <v>277</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292</v>
      </c>
      <c r="B193" s="107" t="str">
        <f t="shared" si="4"/>
        <v>North Lanarkshire2007</v>
      </c>
      <c r="C193" s="96" t="s">
        <v>251</v>
      </c>
      <c r="D193" s="96" t="s">
        <v>251</v>
      </c>
      <c r="E193" s="97" t="s">
        <v>112</v>
      </c>
      <c r="F193" s="96" t="s">
        <v>277</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292</v>
      </c>
      <c r="B194" s="107" t="str">
        <f t="shared" ref="B194:B257" si="6">E194&amp;G194</f>
        <v>North Lanarkshire2008</v>
      </c>
      <c r="C194" s="96" t="s">
        <v>251</v>
      </c>
      <c r="D194" s="96" t="s">
        <v>251</v>
      </c>
      <c r="E194" s="97" t="s">
        <v>112</v>
      </c>
      <c r="F194" s="96" t="s">
        <v>277</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292</v>
      </c>
      <c r="B195" s="107" t="str">
        <f t="shared" si="6"/>
        <v>North Lanarkshire2009</v>
      </c>
      <c r="C195" s="96" t="s">
        <v>251</v>
      </c>
      <c r="D195" s="96" t="s">
        <v>251</v>
      </c>
      <c r="E195" s="97" t="s">
        <v>112</v>
      </c>
      <c r="F195" s="96" t="s">
        <v>277</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292</v>
      </c>
      <c r="B196" s="107" t="str">
        <f t="shared" si="6"/>
        <v>North Lanarkshire2010</v>
      </c>
      <c r="C196" s="96" t="s">
        <v>251</v>
      </c>
      <c r="D196" s="96" t="s">
        <v>251</v>
      </c>
      <c r="E196" s="97" t="s">
        <v>112</v>
      </c>
      <c r="F196" s="96" t="s">
        <v>277</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292</v>
      </c>
      <c r="B197" s="107" t="str">
        <f t="shared" si="6"/>
        <v>North Lanarkshire2011</v>
      </c>
      <c r="C197" s="96" t="s">
        <v>251</v>
      </c>
      <c r="D197" s="96" t="s">
        <v>251</v>
      </c>
      <c r="E197" s="97" t="s">
        <v>112</v>
      </c>
      <c r="F197" s="96" t="s">
        <v>277</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292</v>
      </c>
      <c r="B198" s="107" t="str">
        <f t="shared" si="6"/>
        <v>North Lanarkshire2012</v>
      </c>
      <c r="C198" s="96" t="s">
        <v>251</v>
      </c>
      <c r="D198" s="96" t="s">
        <v>251</v>
      </c>
      <c r="E198" s="97" t="s">
        <v>112</v>
      </c>
      <c r="F198" s="96" t="s">
        <v>277</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292</v>
      </c>
      <c r="B199" s="107" t="str">
        <f t="shared" si="6"/>
        <v>North Lanarkshire2013</v>
      </c>
      <c r="C199" s="96" t="s">
        <v>251</v>
      </c>
      <c r="D199" s="96" t="s">
        <v>251</v>
      </c>
      <c r="E199" s="97" t="s">
        <v>112</v>
      </c>
      <c r="F199" s="96" t="s">
        <v>277</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292</v>
      </c>
      <c r="B200" s="107" t="str">
        <f t="shared" si="6"/>
        <v>Orkney Islands2005</v>
      </c>
      <c r="C200" s="96" t="s">
        <v>251</v>
      </c>
      <c r="D200" s="96" t="s">
        <v>251</v>
      </c>
      <c r="E200" s="97" t="s">
        <v>278</v>
      </c>
      <c r="F200" s="96" t="s">
        <v>279</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292</v>
      </c>
      <c r="B201" s="107" t="str">
        <f t="shared" si="6"/>
        <v>Orkney Islands2006</v>
      </c>
      <c r="C201" s="96" t="s">
        <v>251</v>
      </c>
      <c r="D201" s="96" t="s">
        <v>251</v>
      </c>
      <c r="E201" s="97" t="s">
        <v>278</v>
      </c>
      <c r="F201" s="96" t="s">
        <v>279</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292</v>
      </c>
      <c r="B202" s="107" t="str">
        <f t="shared" si="6"/>
        <v>Orkney Islands2007</v>
      </c>
      <c r="C202" s="96" t="s">
        <v>251</v>
      </c>
      <c r="D202" s="96" t="s">
        <v>251</v>
      </c>
      <c r="E202" s="97" t="s">
        <v>278</v>
      </c>
      <c r="F202" s="96" t="s">
        <v>279</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292</v>
      </c>
      <c r="B203" s="107" t="str">
        <f t="shared" si="6"/>
        <v>Orkney Islands2008</v>
      </c>
      <c r="C203" s="96" t="s">
        <v>251</v>
      </c>
      <c r="D203" s="96" t="s">
        <v>251</v>
      </c>
      <c r="E203" s="97" t="s">
        <v>278</v>
      </c>
      <c r="F203" s="96" t="s">
        <v>279</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292</v>
      </c>
      <c r="B204" s="107" t="str">
        <f t="shared" si="6"/>
        <v>Orkney Islands2009</v>
      </c>
      <c r="C204" s="96" t="s">
        <v>251</v>
      </c>
      <c r="D204" s="96" t="s">
        <v>251</v>
      </c>
      <c r="E204" s="97" t="s">
        <v>278</v>
      </c>
      <c r="F204" s="96" t="s">
        <v>279</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292</v>
      </c>
      <c r="B205" s="107" t="str">
        <f t="shared" si="6"/>
        <v>Orkney Islands2010</v>
      </c>
      <c r="C205" s="96" t="s">
        <v>251</v>
      </c>
      <c r="D205" s="96" t="s">
        <v>251</v>
      </c>
      <c r="E205" s="97" t="s">
        <v>278</v>
      </c>
      <c r="F205" s="96" t="s">
        <v>279</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292</v>
      </c>
      <c r="B206" s="107" t="str">
        <f t="shared" si="6"/>
        <v>Orkney Islands2011</v>
      </c>
      <c r="C206" s="96" t="s">
        <v>251</v>
      </c>
      <c r="D206" s="96" t="s">
        <v>251</v>
      </c>
      <c r="E206" s="97" t="s">
        <v>278</v>
      </c>
      <c r="F206" s="96" t="s">
        <v>279</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292</v>
      </c>
      <c r="B207" s="107" t="str">
        <f t="shared" si="6"/>
        <v>Orkney Islands2012</v>
      </c>
      <c r="C207" s="96" t="s">
        <v>251</v>
      </c>
      <c r="D207" s="96" t="s">
        <v>251</v>
      </c>
      <c r="E207" s="97" t="s">
        <v>278</v>
      </c>
      <c r="F207" s="96" t="s">
        <v>279</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292</v>
      </c>
      <c r="B208" s="107" t="str">
        <f t="shared" si="6"/>
        <v>Orkney Islands2013</v>
      </c>
      <c r="C208" s="96" t="s">
        <v>251</v>
      </c>
      <c r="D208" s="96" t="s">
        <v>251</v>
      </c>
      <c r="E208" s="97" t="s">
        <v>278</v>
      </c>
      <c r="F208" s="96" t="s">
        <v>279</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292</v>
      </c>
      <c r="B209" s="107" t="str">
        <f t="shared" si="6"/>
        <v>Perth and Kinross2005</v>
      </c>
      <c r="C209" s="96" t="s">
        <v>251</v>
      </c>
      <c r="D209" s="96" t="s">
        <v>251</v>
      </c>
      <c r="E209" s="97" t="s">
        <v>113</v>
      </c>
      <c r="F209" s="96" t="s">
        <v>280</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292</v>
      </c>
      <c r="B210" s="107" t="str">
        <f t="shared" si="6"/>
        <v>Perth and Kinross2006</v>
      </c>
      <c r="C210" s="96" t="s">
        <v>251</v>
      </c>
      <c r="D210" s="96" t="s">
        <v>251</v>
      </c>
      <c r="E210" s="97" t="s">
        <v>113</v>
      </c>
      <c r="F210" s="96" t="s">
        <v>280</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292</v>
      </c>
      <c r="B211" s="107" t="str">
        <f t="shared" si="6"/>
        <v>Perth and Kinross2007</v>
      </c>
      <c r="C211" s="96" t="s">
        <v>251</v>
      </c>
      <c r="D211" s="96" t="s">
        <v>251</v>
      </c>
      <c r="E211" s="97" t="s">
        <v>113</v>
      </c>
      <c r="F211" s="96" t="s">
        <v>280</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292</v>
      </c>
      <c r="B212" s="107" t="str">
        <f t="shared" si="6"/>
        <v>Perth and Kinross2008</v>
      </c>
      <c r="C212" s="96" t="s">
        <v>251</v>
      </c>
      <c r="D212" s="96" t="s">
        <v>251</v>
      </c>
      <c r="E212" s="97" t="s">
        <v>113</v>
      </c>
      <c r="F212" s="96" t="s">
        <v>280</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292</v>
      </c>
      <c r="B213" s="107" t="str">
        <f t="shared" si="6"/>
        <v>Perth and Kinross2009</v>
      </c>
      <c r="C213" s="96" t="s">
        <v>251</v>
      </c>
      <c r="D213" s="96" t="s">
        <v>251</v>
      </c>
      <c r="E213" s="97" t="s">
        <v>113</v>
      </c>
      <c r="F213" s="96" t="s">
        <v>280</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292</v>
      </c>
      <c r="B214" s="107" t="str">
        <f t="shared" si="6"/>
        <v>Perth and Kinross2010</v>
      </c>
      <c r="C214" s="96" t="s">
        <v>251</v>
      </c>
      <c r="D214" s="96" t="s">
        <v>251</v>
      </c>
      <c r="E214" s="97" t="s">
        <v>113</v>
      </c>
      <c r="F214" s="96" t="s">
        <v>280</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292</v>
      </c>
      <c r="B215" s="107" t="str">
        <f t="shared" si="6"/>
        <v>Perth and Kinross2011</v>
      </c>
      <c r="C215" s="96" t="s">
        <v>251</v>
      </c>
      <c r="D215" s="96" t="s">
        <v>251</v>
      </c>
      <c r="E215" s="97" t="s">
        <v>113</v>
      </c>
      <c r="F215" s="96" t="s">
        <v>280</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292</v>
      </c>
      <c r="B216" s="107" t="str">
        <f t="shared" si="6"/>
        <v>Perth and Kinross2012</v>
      </c>
      <c r="C216" s="96" t="s">
        <v>251</v>
      </c>
      <c r="D216" s="96" t="s">
        <v>251</v>
      </c>
      <c r="E216" s="97" t="s">
        <v>113</v>
      </c>
      <c r="F216" s="96" t="s">
        <v>280</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292</v>
      </c>
      <c r="B217" s="107" t="str">
        <f t="shared" si="6"/>
        <v>Perth and Kinross2013</v>
      </c>
      <c r="C217" s="96" t="s">
        <v>251</v>
      </c>
      <c r="D217" s="96" t="s">
        <v>251</v>
      </c>
      <c r="E217" s="97" t="s">
        <v>113</v>
      </c>
      <c r="F217" s="96" t="s">
        <v>280</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292</v>
      </c>
      <c r="B218" s="107" t="str">
        <f t="shared" si="6"/>
        <v>Renfrewshire2005</v>
      </c>
      <c r="C218" s="96" t="s">
        <v>251</v>
      </c>
      <c r="D218" s="96" t="s">
        <v>251</v>
      </c>
      <c r="E218" s="97" t="s">
        <v>114</v>
      </c>
      <c r="F218" s="96" t="s">
        <v>281</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292</v>
      </c>
      <c r="B219" s="107" t="str">
        <f t="shared" si="6"/>
        <v>Renfrewshire2006</v>
      </c>
      <c r="C219" s="96" t="s">
        <v>251</v>
      </c>
      <c r="D219" s="96" t="s">
        <v>251</v>
      </c>
      <c r="E219" s="97" t="s">
        <v>114</v>
      </c>
      <c r="F219" s="96" t="s">
        <v>281</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292</v>
      </c>
      <c r="B220" s="107" t="str">
        <f t="shared" si="6"/>
        <v>Renfrewshire2007</v>
      </c>
      <c r="C220" s="96" t="s">
        <v>251</v>
      </c>
      <c r="D220" s="96" t="s">
        <v>251</v>
      </c>
      <c r="E220" s="97" t="s">
        <v>114</v>
      </c>
      <c r="F220" s="96" t="s">
        <v>281</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292</v>
      </c>
      <c r="B221" s="107" t="str">
        <f t="shared" si="6"/>
        <v>Renfrewshire2008</v>
      </c>
      <c r="C221" s="96" t="s">
        <v>251</v>
      </c>
      <c r="D221" s="96" t="s">
        <v>251</v>
      </c>
      <c r="E221" s="97" t="s">
        <v>114</v>
      </c>
      <c r="F221" s="96" t="s">
        <v>281</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292</v>
      </c>
      <c r="B222" s="107" t="str">
        <f t="shared" si="6"/>
        <v>Renfrewshire2009</v>
      </c>
      <c r="C222" s="96" t="s">
        <v>251</v>
      </c>
      <c r="D222" s="96" t="s">
        <v>251</v>
      </c>
      <c r="E222" s="97" t="s">
        <v>114</v>
      </c>
      <c r="F222" s="96" t="s">
        <v>281</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292</v>
      </c>
      <c r="B223" s="107" t="str">
        <f t="shared" si="6"/>
        <v>Renfrewshire2010</v>
      </c>
      <c r="C223" s="96" t="s">
        <v>251</v>
      </c>
      <c r="D223" s="96" t="s">
        <v>251</v>
      </c>
      <c r="E223" s="97" t="s">
        <v>114</v>
      </c>
      <c r="F223" s="96" t="s">
        <v>281</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292</v>
      </c>
      <c r="B224" s="107" t="str">
        <f t="shared" si="6"/>
        <v>Renfrewshire2011</v>
      </c>
      <c r="C224" s="96" t="s">
        <v>251</v>
      </c>
      <c r="D224" s="96" t="s">
        <v>251</v>
      </c>
      <c r="E224" s="97" t="s">
        <v>114</v>
      </c>
      <c r="F224" s="96" t="s">
        <v>281</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292</v>
      </c>
      <c r="B225" s="107" t="str">
        <f t="shared" si="6"/>
        <v>Renfrewshire2012</v>
      </c>
      <c r="C225" s="96" t="s">
        <v>251</v>
      </c>
      <c r="D225" s="96" t="s">
        <v>251</v>
      </c>
      <c r="E225" s="97" t="s">
        <v>114</v>
      </c>
      <c r="F225" s="96" t="s">
        <v>281</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292</v>
      </c>
      <c r="B226" s="107" t="str">
        <f t="shared" si="6"/>
        <v>Renfrewshire2013</v>
      </c>
      <c r="C226" s="96" t="s">
        <v>251</v>
      </c>
      <c r="D226" s="96" t="s">
        <v>251</v>
      </c>
      <c r="E226" s="97" t="s">
        <v>114</v>
      </c>
      <c r="F226" s="96" t="s">
        <v>281</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292</v>
      </c>
      <c r="B227" s="107" t="str">
        <f t="shared" si="6"/>
        <v>Scottish Borders2005</v>
      </c>
      <c r="C227" s="96" t="s">
        <v>251</v>
      </c>
      <c r="D227" s="96" t="s">
        <v>251</v>
      </c>
      <c r="E227" s="97" t="s">
        <v>115</v>
      </c>
      <c r="F227" s="96" t="s">
        <v>282</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292</v>
      </c>
      <c r="B228" s="107" t="str">
        <f t="shared" si="6"/>
        <v>Scottish Borders2006</v>
      </c>
      <c r="C228" s="96" t="s">
        <v>251</v>
      </c>
      <c r="D228" s="96" t="s">
        <v>251</v>
      </c>
      <c r="E228" s="97" t="s">
        <v>115</v>
      </c>
      <c r="F228" s="96" t="s">
        <v>282</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292</v>
      </c>
      <c r="B229" s="107" t="str">
        <f t="shared" si="6"/>
        <v>Scottish Borders2007</v>
      </c>
      <c r="C229" s="96" t="s">
        <v>251</v>
      </c>
      <c r="D229" s="96" t="s">
        <v>251</v>
      </c>
      <c r="E229" s="97" t="s">
        <v>115</v>
      </c>
      <c r="F229" s="96" t="s">
        <v>282</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292</v>
      </c>
      <c r="B230" s="107" t="str">
        <f t="shared" si="6"/>
        <v>Scottish Borders2008</v>
      </c>
      <c r="C230" s="96" t="s">
        <v>251</v>
      </c>
      <c r="D230" s="96" t="s">
        <v>251</v>
      </c>
      <c r="E230" s="97" t="s">
        <v>115</v>
      </c>
      <c r="F230" s="96" t="s">
        <v>282</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292</v>
      </c>
      <c r="B231" s="107" t="str">
        <f t="shared" si="6"/>
        <v>Scottish Borders2009</v>
      </c>
      <c r="C231" s="96" t="s">
        <v>251</v>
      </c>
      <c r="D231" s="96" t="s">
        <v>251</v>
      </c>
      <c r="E231" s="97" t="s">
        <v>115</v>
      </c>
      <c r="F231" s="96" t="s">
        <v>282</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292</v>
      </c>
      <c r="B232" s="107" t="str">
        <f t="shared" si="6"/>
        <v>Scottish Borders2010</v>
      </c>
      <c r="C232" s="96" t="s">
        <v>251</v>
      </c>
      <c r="D232" s="96" t="s">
        <v>251</v>
      </c>
      <c r="E232" s="97" t="s">
        <v>115</v>
      </c>
      <c r="F232" s="96" t="s">
        <v>282</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292</v>
      </c>
      <c r="B233" s="107" t="str">
        <f t="shared" si="6"/>
        <v>Scottish Borders2011</v>
      </c>
      <c r="C233" s="96" t="s">
        <v>251</v>
      </c>
      <c r="D233" s="96" t="s">
        <v>251</v>
      </c>
      <c r="E233" s="97" t="s">
        <v>115</v>
      </c>
      <c r="F233" s="96" t="s">
        <v>282</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292</v>
      </c>
      <c r="B234" s="107" t="str">
        <f t="shared" si="6"/>
        <v>Scottish Borders2012</v>
      </c>
      <c r="C234" s="96" t="s">
        <v>251</v>
      </c>
      <c r="D234" s="96" t="s">
        <v>251</v>
      </c>
      <c r="E234" s="97" t="s">
        <v>115</v>
      </c>
      <c r="F234" s="96" t="s">
        <v>282</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292</v>
      </c>
      <c r="B235" s="107" t="str">
        <f t="shared" si="6"/>
        <v>Scottish Borders2013</v>
      </c>
      <c r="C235" s="96" t="s">
        <v>251</v>
      </c>
      <c r="D235" s="96" t="s">
        <v>251</v>
      </c>
      <c r="E235" s="97" t="s">
        <v>115</v>
      </c>
      <c r="F235" s="96" t="s">
        <v>282</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292</v>
      </c>
      <c r="B236" s="107" t="str">
        <f t="shared" si="6"/>
        <v>Shetland Islands2005</v>
      </c>
      <c r="C236" s="96" t="s">
        <v>251</v>
      </c>
      <c r="D236" s="96" t="s">
        <v>251</v>
      </c>
      <c r="E236" s="97" t="s">
        <v>283</v>
      </c>
      <c r="F236" s="96" t="s">
        <v>284</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292</v>
      </c>
      <c r="B237" s="107" t="str">
        <f t="shared" si="6"/>
        <v>Shetland Islands2006</v>
      </c>
      <c r="C237" s="96" t="s">
        <v>251</v>
      </c>
      <c r="D237" s="96" t="s">
        <v>251</v>
      </c>
      <c r="E237" s="97" t="s">
        <v>283</v>
      </c>
      <c r="F237" s="96" t="s">
        <v>284</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292</v>
      </c>
      <c r="B238" s="107" t="str">
        <f t="shared" si="6"/>
        <v>Shetland Islands2007</v>
      </c>
      <c r="C238" s="96" t="s">
        <v>251</v>
      </c>
      <c r="D238" s="96" t="s">
        <v>251</v>
      </c>
      <c r="E238" s="97" t="s">
        <v>283</v>
      </c>
      <c r="F238" s="96" t="s">
        <v>284</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292</v>
      </c>
      <c r="B239" s="107" t="str">
        <f t="shared" si="6"/>
        <v>Shetland Islands2008</v>
      </c>
      <c r="C239" s="96" t="s">
        <v>251</v>
      </c>
      <c r="D239" s="96" t="s">
        <v>251</v>
      </c>
      <c r="E239" s="97" t="s">
        <v>283</v>
      </c>
      <c r="F239" s="96" t="s">
        <v>284</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292</v>
      </c>
      <c r="B240" s="107" t="str">
        <f t="shared" si="6"/>
        <v>Shetland Islands2009</v>
      </c>
      <c r="C240" s="96" t="s">
        <v>251</v>
      </c>
      <c r="D240" s="96" t="s">
        <v>251</v>
      </c>
      <c r="E240" s="97" t="s">
        <v>283</v>
      </c>
      <c r="F240" s="96" t="s">
        <v>284</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292</v>
      </c>
      <c r="B241" s="107" t="str">
        <f t="shared" si="6"/>
        <v>Shetland Islands2010</v>
      </c>
      <c r="C241" s="96" t="s">
        <v>251</v>
      </c>
      <c r="D241" s="96" t="s">
        <v>251</v>
      </c>
      <c r="E241" s="97" t="s">
        <v>283</v>
      </c>
      <c r="F241" s="96" t="s">
        <v>284</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292</v>
      </c>
      <c r="B242" s="107" t="str">
        <f t="shared" si="6"/>
        <v>Shetland Islands2011</v>
      </c>
      <c r="C242" s="96" t="s">
        <v>251</v>
      </c>
      <c r="D242" s="96" t="s">
        <v>251</v>
      </c>
      <c r="E242" s="97" t="s">
        <v>283</v>
      </c>
      <c r="F242" s="96" t="s">
        <v>284</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292</v>
      </c>
      <c r="B243" s="107" t="str">
        <f t="shared" si="6"/>
        <v>Shetland Islands2012</v>
      </c>
      <c r="C243" s="96" t="s">
        <v>251</v>
      </c>
      <c r="D243" s="96" t="s">
        <v>251</v>
      </c>
      <c r="E243" s="97" t="s">
        <v>283</v>
      </c>
      <c r="F243" s="96" t="s">
        <v>284</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292</v>
      </c>
      <c r="B244" s="107" t="str">
        <f t="shared" si="6"/>
        <v>Shetland Islands2013</v>
      </c>
      <c r="C244" s="96" t="s">
        <v>251</v>
      </c>
      <c r="D244" s="96" t="s">
        <v>251</v>
      </c>
      <c r="E244" s="97" t="s">
        <v>283</v>
      </c>
      <c r="F244" s="96" t="s">
        <v>284</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292</v>
      </c>
      <c r="B245" s="107" t="str">
        <f t="shared" si="6"/>
        <v>South Ayrshire2005</v>
      </c>
      <c r="C245" s="96" t="s">
        <v>251</v>
      </c>
      <c r="D245" s="96" t="s">
        <v>251</v>
      </c>
      <c r="E245" s="97" t="s">
        <v>116</v>
      </c>
      <c r="F245" s="96" t="s">
        <v>285</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292</v>
      </c>
      <c r="B246" s="107" t="str">
        <f t="shared" si="6"/>
        <v>South Ayrshire2006</v>
      </c>
      <c r="C246" s="96" t="s">
        <v>251</v>
      </c>
      <c r="D246" s="96" t="s">
        <v>251</v>
      </c>
      <c r="E246" s="97" t="s">
        <v>116</v>
      </c>
      <c r="F246" s="96" t="s">
        <v>285</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292</v>
      </c>
      <c r="B247" s="107" t="str">
        <f t="shared" si="6"/>
        <v>South Ayrshire2007</v>
      </c>
      <c r="C247" s="96" t="s">
        <v>251</v>
      </c>
      <c r="D247" s="96" t="s">
        <v>251</v>
      </c>
      <c r="E247" s="97" t="s">
        <v>116</v>
      </c>
      <c r="F247" s="96" t="s">
        <v>285</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292</v>
      </c>
      <c r="B248" s="107" t="str">
        <f t="shared" si="6"/>
        <v>South Ayrshire2008</v>
      </c>
      <c r="C248" s="96" t="s">
        <v>251</v>
      </c>
      <c r="D248" s="96" t="s">
        <v>251</v>
      </c>
      <c r="E248" s="97" t="s">
        <v>116</v>
      </c>
      <c r="F248" s="96" t="s">
        <v>285</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292</v>
      </c>
      <c r="B249" s="107" t="str">
        <f t="shared" si="6"/>
        <v>South Ayrshire2009</v>
      </c>
      <c r="C249" s="96" t="s">
        <v>251</v>
      </c>
      <c r="D249" s="96" t="s">
        <v>251</v>
      </c>
      <c r="E249" s="97" t="s">
        <v>116</v>
      </c>
      <c r="F249" s="96" t="s">
        <v>285</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292</v>
      </c>
      <c r="B250" s="107" t="str">
        <f t="shared" si="6"/>
        <v>South Ayrshire2010</v>
      </c>
      <c r="C250" s="96" t="s">
        <v>251</v>
      </c>
      <c r="D250" s="96" t="s">
        <v>251</v>
      </c>
      <c r="E250" s="97" t="s">
        <v>116</v>
      </c>
      <c r="F250" s="96" t="s">
        <v>285</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292</v>
      </c>
      <c r="B251" s="107" t="str">
        <f t="shared" si="6"/>
        <v>South Ayrshire2011</v>
      </c>
      <c r="C251" s="96" t="s">
        <v>251</v>
      </c>
      <c r="D251" s="96" t="s">
        <v>251</v>
      </c>
      <c r="E251" s="97" t="s">
        <v>116</v>
      </c>
      <c r="F251" s="96" t="s">
        <v>285</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292</v>
      </c>
      <c r="B252" s="107" t="str">
        <f t="shared" si="6"/>
        <v>South Ayrshire2012</v>
      </c>
      <c r="C252" s="96" t="s">
        <v>251</v>
      </c>
      <c r="D252" s="96" t="s">
        <v>251</v>
      </c>
      <c r="E252" s="97" t="s">
        <v>116</v>
      </c>
      <c r="F252" s="96" t="s">
        <v>285</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292</v>
      </c>
      <c r="B253" s="107" t="str">
        <f t="shared" si="6"/>
        <v>South Ayrshire2013</v>
      </c>
      <c r="C253" s="96" t="s">
        <v>251</v>
      </c>
      <c r="D253" s="96" t="s">
        <v>251</v>
      </c>
      <c r="E253" s="97" t="s">
        <v>116</v>
      </c>
      <c r="F253" s="96" t="s">
        <v>285</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292</v>
      </c>
      <c r="B254" s="107" t="str">
        <f t="shared" si="6"/>
        <v>South Lanarkshire2005</v>
      </c>
      <c r="C254" s="96" t="s">
        <v>251</v>
      </c>
      <c r="D254" s="96" t="s">
        <v>251</v>
      </c>
      <c r="E254" s="97" t="s">
        <v>117</v>
      </c>
      <c r="F254" s="96" t="s">
        <v>286</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292</v>
      </c>
      <c r="B255" s="107" t="str">
        <f t="shared" si="6"/>
        <v>South Lanarkshire2006</v>
      </c>
      <c r="C255" s="96" t="s">
        <v>251</v>
      </c>
      <c r="D255" s="96" t="s">
        <v>251</v>
      </c>
      <c r="E255" s="97" t="s">
        <v>117</v>
      </c>
      <c r="F255" s="96" t="s">
        <v>286</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292</v>
      </c>
      <c r="B256" s="107" t="str">
        <f t="shared" si="6"/>
        <v>South Lanarkshire2007</v>
      </c>
      <c r="C256" s="96" t="s">
        <v>251</v>
      </c>
      <c r="D256" s="96" t="s">
        <v>251</v>
      </c>
      <c r="E256" s="97" t="s">
        <v>117</v>
      </c>
      <c r="F256" s="96" t="s">
        <v>286</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292</v>
      </c>
      <c r="B257" s="107" t="str">
        <f t="shared" si="6"/>
        <v>South Lanarkshire2008</v>
      </c>
      <c r="C257" s="96" t="s">
        <v>251</v>
      </c>
      <c r="D257" s="96" t="s">
        <v>251</v>
      </c>
      <c r="E257" s="97" t="s">
        <v>117</v>
      </c>
      <c r="F257" s="96" t="s">
        <v>286</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292</v>
      </c>
      <c r="B258" s="107" t="str">
        <f t="shared" ref="B258:B289" si="8">E258&amp;G258</f>
        <v>South Lanarkshire2009</v>
      </c>
      <c r="C258" s="96" t="s">
        <v>251</v>
      </c>
      <c r="D258" s="96" t="s">
        <v>251</v>
      </c>
      <c r="E258" s="97" t="s">
        <v>117</v>
      </c>
      <c r="F258" s="96" t="s">
        <v>286</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292</v>
      </c>
      <c r="B259" s="107" t="str">
        <f t="shared" si="8"/>
        <v>South Lanarkshire2010</v>
      </c>
      <c r="C259" s="96" t="s">
        <v>251</v>
      </c>
      <c r="D259" s="96" t="s">
        <v>251</v>
      </c>
      <c r="E259" s="97" t="s">
        <v>117</v>
      </c>
      <c r="F259" s="96" t="s">
        <v>286</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292</v>
      </c>
      <c r="B260" s="107" t="str">
        <f t="shared" si="8"/>
        <v>South Lanarkshire2011</v>
      </c>
      <c r="C260" s="96" t="s">
        <v>251</v>
      </c>
      <c r="D260" s="96" t="s">
        <v>251</v>
      </c>
      <c r="E260" s="97" t="s">
        <v>117</v>
      </c>
      <c r="F260" s="96" t="s">
        <v>286</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292</v>
      </c>
      <c r="B261" s="107" t="str">
        <f t="shared" si="8"/>
        <v>South Lanarkshire2012</v>
      </c>
      <c r="C261" s="96" t="s">
        <v>251</v>
      </c>
      <c r="D261" s="96" t="s">
        <v>251</v>
      </c>
      <c r="E261" s="97" t="s">
        <v>117</v>
      </c>
      <c r="F261" s="96" t="s">
        <v>286</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292</v>
      </c>
      <c r="B262" s="107" t="str">
        <f t="shared" si="8"/>
        <v>South Lanarkshire2013</v>
      </c>
      <c r="C262" s="96" t="s">
        <v>251</v>
      </c>
      <c r="D262" s="96" t="s">
        <v>251</v>
      </c>
      <c r="E262" s="97" t="s">
        <v>117</v>
      </c>
      <c r="F262" s="96" t="s">
        <v>286</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292</v>
      </c>
      <c r="B263" s="107" t="str">
        <f t="shared" si="8"/>
        <v>Stirling2005</v>
      </c>
      <c r="C263" s="96" t="s">
        <v>251</v>
      </c>
      <c r="D263" s="96" t="s">
        <v>251</v>
      </c>
      <c r="E263" s="97" t="s">
        <v>118</v>
      </c>
      <c r="F263" s="96" t="s">
        <v>287</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292</v>
      </c>
      <c r="B264" s="107" t="str">
        <f t="shared" si="8"/>
        <v>Stirling2006</v>
      </c>
      <c r="C264" s="96" t="s">
        <v>251</v>
      </c>
      <c r="D264" s="96" t="s">
        <v>251</v>
      </c>
      <c r="E264" s="97" t="s">
        <v>118</v>
      </c>
      <c r="F264" s="96" t="s">
        <v>287</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292</v>
      </c>
      <c r="B265" s="107" t="str">
        <f t="shared" si="8"/>
        <v>Stirling2007</v>
      </c>
      <c r="C265" s="96" t="s">
        <v>251</v>
      </c>
      <c r="D265" s="96" t="s">
        <v>251</v>
      </c>
      <c r="E265" s="97" t="s">
        <v>118</v>
      </c>
      <c r="F265" s="96" t="s">
        <v>287</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292</v>
      </c>
      <c r="B266" s="107" t="str">
        <f t="shared" si="8"/>
        <v>Stirling2008</v>
      </c>
      <c r="C266" s="96" t="s">
        <v>251</v>
      </c>
      <c r="D266" s="96" t="s">
        <v>251</v>
      </c>
      <c r="E266" s="97" t="s">
        <v>118</v>
      </c>
      <c r="F266" s="96" t="s">
        <v>287</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292</v>
      </c>
      <c r="B267" s="107" t="str">
        <f t="shared" si="8"/>
        <v>Stirling2009</v>
      </c>
      <c r="C267" s="96" t="s">
        <v>251</v>
      </c>
      <c r="D267" s="96" t="s">
        <v>251</v>
      </c>
      <c r="E267" s="97" t="s">
        <v>118</v>
      </c>
      <c r="F267" s="96" t="s">
        <v>287</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292</v>
      </c>
      <c r="B268" s="107" t="str">
        <f t="shared" si="8"/>
        <v>Stirling2010</v>
      </c>
      <c r="C268" s="96" t="s">
        <v>251</v>
      </c>
      <c r="D268" s="96" t="s">
        <v>251</v>
      </c>
      <c r="E268" s="97" t="s">
        <v>118</v>
      </c>
      <c r="F268" s="96" t="s">
        <v>287</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292</v>
      </c>
      <c r="B269" s="107" t="str">
        <f t="shared" si="8"/>
        <v>Stirling2011</v>
      </c>
      <c r="C269" s="96" t="s">
        <v>251</v>
      </c>
      <c r="D269" s="96" t="s">
        <v>251</v>
      </c>
      <c r="E269" s="97" t="s">
        <v>118</v>
      </c>
      <c r="F269" s="96" t="s">
        <v>287</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292</v>
      </c>
      <c r="B270" s="107" t="str">
        <f t="shared" si="8"/>
        <v>Stirling2012</v>
      </c>
      <c r="C270" s="96" t="s">
        <v>251</v>
      </c>
      <c r="D270" s="96" t="s">
        <v>251</v>
      </c>
      <c r="E270" s="97" t="s">
        <v>118</v>
      </c>
      <c r="F270" s="96" t="s">
        <v>287</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292</v>
      </c>
      <c r="B271" s="107" t="str">
        <f t="shared" si="8"/>
        <v>Stirling2013</v>
      </c>
      <c r="C271" s="96" t="s">
        <v>251</v>
      </c>
      <c r="D271" s="96" t="s">
        <v>251</v>
      </c>
      <c r="E271" s="97" t="s">
        <v>118</v>
      </c>
      <c r="F271" s="96" t="s">
        <v>287</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292</v>
      </c>
      <c r="B272" s="107" t="str">
        <f t="shared" si="8"/>
        <v>West Dunbartonshire2005</v>
      </c>
      <c r="C272" s="96" t="s">
        <v>251</v>
      </c>
      <c r="D272" s="96" t="s">
        <v>251</v>
      </c>
      <c r="E272" s="97" t="s">
        <v>119</v>
      </c>
      <c r="F272" s="96" t="s">
        <v>288</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292</v>
      </c>
      <c r="B273" s="107" t="str">
        <f t="shared" si="8"/>
        <v>West Dunbartonshire2006</v>
      </c>
      <c r="C273" s="96" t="s">
        <v>251</v>
      </c>
      <c r="D273" s="96" t="s">
        <v>251</v>
      </c>
      <c r="E273" s="97" t="s">
        <v>119</v>
      </c>
      <c r="F273" s="96" t="s">
        <v>288</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292</v>
      </c>
      <c r="B274" s="107" t="str">
        <f t="shared" si="8"/>
        <v>West Dunbartonshire2007</v>
      </c>
      <c r="C274" s="96" t="s">
        <v>251</v>
      </c>
      <c r="D274" s="96" t="s">
        <v>251</v>
      </c>
      <c r="E274" s="97" t="s">
        <v>119</v>
      </c>
      <c r="F274" s="96" t="s">
        <v>288</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292</v>
      </c>
      <c r="B275" s="107" t="str">
        <f t="shared" si="8"/>
        <v>West Dunbartonshire2008</v>
      </c>
      <c r="C275" s="96" t="s">
        <v>251</v>
      </c>
      <c r="D275" s="96" t="s">
        <v>251</v>
      </c>
      <c r="E275" s="97" t="s">
        <v>119</v>
      </c>
      <c r="F275" s="96" t="s">
        <v>288</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292</v>
      </c>
      <c r="B276" s="107" t="str">
        <f t="shared" si="8"/>
        <v>West Dunbartonshire2009</v>
      </c>
      <c r="C276" s="96" t="s">
        <v>251</v>
      </c>
      <c r="D276" s="96" t="s">
        <v>251</v>
      </c>
      <c r="E276" s="97" t="s">
        <v>119</v>
      </c>
      <c r="F276" s="96" t="s">
        <v>288</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292</v>
      </c>
      <c r="B277" s="107" t="str">
        <f t="shared" si="8"/>
        <v>West Dunbartonshire2010</v>
      </c>
      <c r="C277" s="96" t="s">
        <v>251</v>
      </c>
      <c r="D277" s="96" t="s">
        <v>251</v>
      </c>
      <c r="E277" s="97" t="s">
        <v>119</v>
      </c>
      <c r="F277" s="96" t="s">
        <v>288</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292</v>
      </c>
      <c r="B278" s="107" t="str">
        <f t="shared" si="8"/>
        <v>West Dunbartonshire2011</v>
      </c>
      <c r="C278" s="96" t="s">
        <v>251</v>
      </c>
      <c r="D278" s="96" t="s">
        <v>251</v>
      </c>
      <c r="E278" s="97" t="s">
        <v>119</v>
      </c>
      <c r="F278" s="96" t="s">
        <v>288</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292</v>
      </c>
      <c r="B279" s="107" t="str">
        <f t="shared" si="8"/>
        <v>West Dunbartonshire2012</v>
      </c>
      <c r="C279" s="96" t="s">
        <v>251</v>
      </c>
      <c r="D279" s="96" t="s">
        <v>251</v>
      </c>
      <c r="E279" s="97" t="s">
        <v>119</v>
      </c>
      <c r="F279" s="96" t="s">
        <v>288</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292</v>
      </c>
      <c r="B280" s="107" t="str">
        <f t="shared" si="8"/>
        <v>West Dunbartonshire2013</v>
      </c>
      <c r="C280" s="96" t="s">
        <v>251</v>
      </c>
      <c r="D280" s="96" t="s">
        <v>251</v>
      </c>
      <c r="E280" s="97" t="s">
        <v>119</v>
      </c>
      <c r="F280" s="96" t="s">
        <v>288</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292</v>
      </c>
      <c r="B281" s="107" t="str">
        <f t="shared" si="8"/>
        <v>West Lothian2005</v>
      </c>
      <c r="C281" s="96" t="s">
        <v>251</v>
      </c>
      <c r="D281" s="96" t="s">
        <v>251</v>
      </c>
      <c r="E281" s="97" t="s">
        <v>120</v>
      </c>
      <c r="F281" s="96" t="s">
        <v>289</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292</v>
      </c>
      <c r="B282" s="107" t="str">
        <f t="shared" si="8"/>
        <v>West Lothian2006</v>
      </c>
      <c r="C282" s="96" t="s">
        <v>251</v>
      </c>
      <c r="D282" s="96" t="s">
        <v>251</v>
      </c>
      <c r="E282" s="97" t="s">
        <v>120</v>
      </c>
      <c r="F282" s="96" t="s">
        <v>289</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292</v>
      </c>
      <c r="B283" s="107" t="str">
        <f t="shared" si="8"/>
        <v>West Lothian2007</v>
      </c>
      <c r="C283" s="96" t="s">
        <v>251</v>
      </c>
      <c r="D283" s="96" t="s">
        <v>251</v>
      </c>
      <c r="E283" s="97" t="s">
        <v>120</v>
      </c>
      <c r="F283" s="96" t="s">
        <v>289</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292</v>
      </c>
      <c r="B284" s="107" t="str">
        <f t="shared" si="8"/>
        <v>West Lothian2008</v>
      </c>
      <c r="C284" s="96" t="s">
        <v>251</v>
      </c>
      <c r="D284" s="96" t="s">
        <v>251</v>
      </c>
      <c r="E284" s="97" t="s">
        <v>120</v>
      </c>
      <c r="F284" s="96" t="s">
        <v>289</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292</v>
      </c>
      <c r="B285" s="107" t="str">
        <f t="shared" si="8"/>
        <v>West Lothian2009</v>
      </c>
      <c r="C285" s="96" t="s">
        <v>251</v>
      </c>
      <c r="D285" s="96" t="s">
        <v>251</v>
      </c>
      <c r="E285" s="97" t="s">
        <v>120</v>
      </c>
      <c r="F285" s="96" t="s">
        <v>289</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292</v>
      </c>
      <c r="B286" s="107" t="str">
        <f t="shared" si="8"/>
        <v>West Lothian2010</v>
      </c>
      <c r="C286" s="96" t="s">
        <v>251</v>
      </c>
      <c r="D286" s="96" t="s">
        <v>251</v>
      </c>
      <c r="E286" s="97" t="s">
        <v>120</v>
      </c>
      <c r="F286" s="96" t="s">
        <v>289</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292</v>
      </c>
      <c r="B287" s="107" t="str">
        <f t="shared" si="8"/>
        <v>West Lothian2011</v>
      </c>
      <c r="C287" s="96" t="s">
        <v>251</v>
      </c>
      <c r="D287" s="96" t="s">
        <v>251</v>
      </c>
      <c r="E287" s="97" t="s">
        <v>120</v>
      </c>
      <c r="F287" s="96" t="s">
        <v>289</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292</v>
      </c>
      <c r="B288" s="107" t="str">
        <f t="shared" si="8"/>
        <v>West Lothian2012</v>
      </c>
      <c r="C288" s="96" t="s">
        <v>251</v>
      </c>
      <c r="D288" s="96" t="s">
        <v>251</v>
      </c>
      <c r="E288" s="97" t="s">
        <v>120</v>
      </c>
      <c r="F288" s="96" t="s">
        <v>289</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292</v>
      </c>
      <c r="B289" s="107" t="str">
        <f t="shared" si="8"/>
        <v>West Lothian2013</v>
      </c>
      <c r="C289" s="96" t="s">
        <v>251</v>
      </c>
      <c r="D289" s="96" t="s">
        <v>251</v>
      </c>
      <c r="E289" s="97" t="s">
        <v>120</v>
      </c>
      <c r="F289" s="96" t="s">
        <v>289</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291</v>
      </c>
      <c r="B290" s="107" t="str">
        <f>E290&amp;G290</f>
        <v>Aberdeen City2005</v>
      </c>
      <c r="C290" s="95" t="s">
        <v>251</v>
      </c>
      <c r="D290" s="95" t="s">
        <v>251</v>
      </c>
      <c r="E290" s="95" t="s">
        <v>96</v>
      </c>
      <c r="F290" s="95" t="s">
        <v>252</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291</v>
      </c>
      <c r="B291" s="107" t="str">
        <f t="shared" ref="B291:B354" si="10">E291&amp;G291</f>
        <v>Aberdeen City2006</v>
      </c>
      <c r="C291" s="95" t="s">
        <v>251</v>
      </c>
      <c r="D291" s="95" t="s">
        <v>251</v>
      </c>
      <c r="E291" s="95" t="s">
        <v>96</v>
      </c>
      <c r="F291" s="95" t="s">
        <v>252</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291</v>
      </c>
      <c r="B292" s="107" t="str">
        <f t="shared" si="10"/>
        <v>Aberdeen City2007</v>
      </c>
      <c r="C292" s="95" t="s">
        <v>251</v>
      </c>
      <c r="D292" s="95" t="s">
        <v>251</v>
      </c>
      <c r="E292" s="95" t="s">
        <v>96</v>
      </c>
      <c r="F292" s="95" t="s">
        <v>252</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291</v>
      </c>
      <c r="B293" s="107" t="str">
        <f t="shared" si="10"/>
        <v>Aberdeen City2008</v>
      </c>
      <c r="C293" s="95" t="s">
        <v>251</v>
      </c>
      <c r="D293" s="95" t="s">
        <v>251</v>
      </c>
      <c r="E293" s="95" t="s">
        <v>96</v>
      </c>
      <c r="F293" s="95" t="s">
        <v>252</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291</v>
      </c>
      <c r="B294" s="107" t="str">
        <f t="shared" si="10"/>
        <v>Aberdeen City2009</v>
      </c>
      <c r="C294" s="95" t="s">
        <v>251</v>
      </c>
      <c r="D294" s="95" t="s">
        <v>251</v>
      </c>
      <c r="E294" s="95" t="s">
        <v>96</v>
      </c>
      <c r="F294" s="95" t="s">
        <v>252</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291</v>
      </c>
      <c r="B295" s="107" t="str">
        <f t="shared" si="10"/>
        <v>Aberdeen City2010</v>
      </c>
      <c r="C295" s="95" t="s">
        <v>251</v>
      </c>
      <c r="D295" s="95" t="s">
        <v>251</v>
      </c>
      <c r="E295" s="95" t="s">
        <v>96</v>
      </c>
      <c r="F295" s="95" t="s">
        <v>252</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291</v>
      </c>
      <c r="B296" s="107" t="str">
        <f t="shared" si="10"/>
        <v>Aberdeen City2011</v>
      </c>
      <c r="C296" s="95" t="s">
        <v>251</v>
      </c>
      <c r="D296" s="95" t="s">
        <v>251</v>
      </c>
      <c r="E296" s="95" t="s">
        <v>96</v>
      </c>
      <c r="F296" s="95" t="s">
        <v>252</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291</v>
      </c>
      <c r="B297" s="107" t="str">
        <f t="shared" si="10"/>
        <v>Aberdeen City2012</v>
      </c>
      <c r="C297" s="95" t="s">
        <v>251</v>
      </c>
      <c r="D297" s="95" t="s">
        <v>251</v>
      </c>
      <c r="E297" s="95" t="s">
        <v>96</v>
      </c>
      <c r="F297" s="95" t="s">
        <v>252</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291</v>
      </c>
      <c r="B298" s="107" t="str">
        <f t="shared" si="10"/>
        <v>Aberdeen City2013</v>
      </c>
      <c r="C298" s="95" t="s">
        <v>251</v>
      </c>
      <c r="D298" s="95" t="s">
        <v>251</v>
      </c>
      <c r="E298" s="95" t="s">
        <v>96</v>
      </c>
      <c r="F298" s="95" t="s">
        <v>252</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291</v>
      </c>
      <c r="B299" s="107" t="str">
        <f t="shared" si="10"/>
        <v>Aberdeenshire2005</v>
      </c>
      <c r="C299" s="95" t="s">
        <v>251</v>
      </c>
      <c r="D299" s="95" t="s">
        <v>251</v>
      </c>
      <c r="E299" s="95" t="s">
        <v>97</v>
      </c>
      <c r="F299" s="95" t="s">
        <v>253</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291</v>
      </c>
      <c r="B300" s="107" t="str">
        <f t="shared" si="10"/>
        <v>Aberdeenshire2006</v>
      </c>
      <c r="C300" s="95" t="s">
        <v>251</v>
      </c>
      <c r="D300" s="95" t="s">
        <v>251</v>
      </c>
      <c r="E300" s="95" t="s">
        <v>97</v>
      </c>
      <c r="F300" s="95" t="s">
        <v>253</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291</v>
      </c>
      <c r="B301" s="107" t="str">
        <f t="shared" si="10"/>
        <v>Aberdeenshire2007</v>
      </c>
      <c r="C301" s="95" t="s">
        <v>251</v>
      </c>
      <c r="D301" s="95" t="s">
        <v>251</v>
      </c>
      <c r="E301" s="95" t="s">
        <v>97</v>
      </c>
      <c r="F301" s="95" t="s">
        <v>253</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291</v>
      </c>
      <c r="B302" s="107" t="str">
        <f t="shared" si="10"/>
        <v>Aberdeenshire2008</v>
      </c>
      <c r="C302" s="95" t="s">
        <v>251</v>
      </c>
      <c r="D302" s="95" t="s">
        <v>251</v>
      </c>
      <c r="E302" s="95" t="s">
        <v>97</v>
      </c>
      <c r="F302" s="95" t="s">
        <v>253</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291</v>
      </c>
      <c r="B303" s="107" t="str">
        <f t="shared" si="10"/>
        <v>Aberdeenshire2009</v>
      </c>
      <c r="C303" s="95" t="s">
        <v>251</v>
      </c>
      <c r="D303" s="95" t="s">
        <v>251</v>
      </c>
      <c r="E303" s="95" t="s">
        <v>97</v>
      </c>
      <c r="F303" s="95" t="s">
        <v>253</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291</v>
      </c>
      <c r="B304" s="107" t="str">
        <f t="shared" si="10"/>
        <v>Aberdeenshire2010</v>
      </c>
      <c r="C304" s="95" t="s">
        <v>251</v>
      </c>
      <c r="D304" s="95" t="s">
        <v>251</v>
      </c>
      <c r="E304" s="95" t="s">
        <v>97</v>
      </c>
      <c r="F304" s="95" t="s">
        <v>253</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291</v>
      </c>
      <c r="B305" s="107" t="str">
        <f t="shared" si="10"/>
        <v>Aberdeenshire2011</v>
      </c>
      <c r="C305" s="95" t="s">
        <v>251</v>
      </c>
      <c r="D305" s="95" t="s">
        <v>251</v>
      </c>
      <c r="E305" s="95" t="s">
        <v>97</v>
      </c>
      <c r="F305" s="95" t="s">
        <v>253</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291</v>
      </c>
      <c r="B306" s="107" t="str">
        <f t="shared" si="10"/>
        <v>Aberdeenshire2012</v>
      </c>
      <c r="C306" s="95" t="s">
        <v>251</v>
      </c>
      <c r="D306" s="95" t="s">
        <v>251</v>
      </c>
      <c r="E306" s="95" t="s">
        <v>97</v>
      </c>
      <c r="F306" s="95" t="s">
        <v>253</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291</v>
      </c>
      <c r="B307" s="107" t="str">
        <f t="shared" si="10"/>
        <v>Aberdeenshire2013</v>
      </c>
      <c r="C307" s="95" t="s">
        <v>251</v>
      </c>
      <c r="D307" s="95" t="s">
        <v>251</v>
      </c>
      <c r="E307" s="95" t="s">
        <v>97</v>
      </c>
      <c r="F307" s="95" t="s">
        <v>253</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291</v>
      </c>
      <c r="B308" s="107" t="str">
        <f t="shared" si="10"/>
        <v>Angus2005</v>
      </c>
      <c r="C308" s="95" t="s">
        <v>251</v>
      </c>
      <c r="D308" s="95" t="s">
        <v>251</v>
      </c>
      <c r="E308" s="95" t="s">
        <v>98</v>
      </c>
      <c r="F308" s="95" t="s">
        <v>254</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291</v>
      </c>
      <c r="B309" s="107" t="str">
        <f t="shared" si="10"/>
        <v>Angus2006</v>
      </c>
      <c r="C309" s="95" t="s">
        <v>251</v>
      </c>
      <c r="D309" s="95" t="s">
        <v>251</v>
      </c>
      <c r="E309" s="95" t="s">
        <v>98</v>
      </c>
      <c r="F309" s="95" t="s">
        <v>254</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291</v>
      </c>
      <c r="B310" s="107" t="str">
        <f t="shared" si="10"/>
        <v>Angus2007</v>
      </c>
      <c r="C310" s="95" t="s">
        <v>251</v>
      </c>
      <c r="D310" s="95" t="s">
        <v>251</v>
      </c>
      <c r="E310" s="95" t="s">
        <v>98</v>
      </c>
      <c r="F310" s="95" t="s">
        <v>254</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291</v>
      </c>
      <c r="B311" s="107" t="str">
        <f t="shared" si="10"/>
        <v>Angus2008</v>
      </c>
      <c r="C311" s="95" t="s">
        <v>251</v>
      </c>
      <c r="D311" s="95" t="s">
        <v>251</v>
      </c>
      <c r="E311" s="95" t="s">
        <v>98</v>
      </c>
      <c r="F311" s="95" t="s">
        <v>254</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291</v>
      </c>
      <c r="B312" s="107" t="str">
        <f t="shared" si="10"/>
        <v>Angus2009</v>
      </c>
      <c r="C312" s="95" t="s">
        <v>251</v>
      </c>
      <c r="D312" s="95" t="s">
        <v>251</v>
      </c>
      <c r="E312" s="95" t="s">
        <v>98</v>
      </c>
      <c r="F312" s="95" t="s">
        <v>254</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291</v>
      </c>
      <c r="B313" s="107" t="str">
        <f t="shared" si="10"/>
        <v>Angus2010</v>
      </c>
      <c r="C313" s="95" t="s">
        <v>251</v>
      </c>
      <c r="D313" s="95" t="s">
        <v>251</v>
      </c>
      <c r="E313" s="95" t="s">
        <v>98</v>
      </c>
      <c r="F313" s="95" t="s">
        <v>254</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291</v>
      </c>
      <c r="B314" s="107" t="str">
        <f t="shared" si="10"/>
        <v>Angus2011</v>
      </c>
      <c r="C314" s="95" t="s">
        <v>251</v>
      </c>
      <c r="D314" s="95" t="s">
        <v>251</v>
      </c>
      <c r="E314" s="95" t="s">
        <v>98</v>
      </c>
      <c r="F314" s="95" t="s">
        <v>254</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291</v>
      </c>
      <c r="B315" s="107" t="str">
        <f t="shared" si="10"/>
        <v>Angus2012</v>
      </c>
      <c r="C315" s="95" t="s">
        <v>251</v>
      </c>
      <c r="D315" s="95" t="s">
        <v>251</v>
      </c>
      <c r="E315" s="95" t="s">
        <v>98</v>
      </c>
      <c r="F315" s="95" t="s">
        <v>254</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291</v>
      </c>
      <c r="B316" s="107" t="str">
        <f t="shared" si="10"/>
        <v>Angus2013</v>
      </c>
      <c r="C316" s="95" t="s">
        <v>251</v>
      </c>
      <c r="D316" s="95" t="s">
        <v>251</v>
      </c>
      <c r="E316" s="95" t="s">
        <v>98</v>
      </c>
      <c r="F316" s="95" t="s">
        <v>254</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291</v>
      </c>
      <c r="B317" s="107" t="str">
        <f t="shared" si="10"/>
        <v>Argyll and Bute2005</v>
      </c>
      <c r="C317" s="95" t="s">
        <v>251</v>
      </c>
      <c r="D317" s="95" t="s">
        <v>251</v>
      </c>
      <c r="E317" s="95" t="s">
        <v>99</v>
      </c>
      <c r="F317" s="95" t="s">
        <v>255</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291</v>
      </c>
      <c r="B318" s="107" t="str">
        <f t="shared" si="10"/>
        <v>Argyll and Bute2006</v>
      </c>
      <c r="C318" s="95" t="s">
        <v>251</v>
      </c>
      <c r="D318" s="95" t="s">
        <v>251</v>
      </c>
      <c r="E318" s="95" t="s">
        <v>99</v>
      </c>
      <c r="F318" s="95" t="s">
        <v>255</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291</v>
      </c>
      <c r="B319" s="107" t="str">
        <f t="shared" si="10"/>
        <v>Argyll and Bute2007</v>
      </c>
      <c r="C319" s="95" t="s">
        <v>251</v>
      </c>
      <c r="D319" s="95" t="s">
        <v>251</v>
      </c>
      <c r="E319" s="95" t="s">
        <v>99</v>
      </c>
      <c r="F319" s="95" t="s">
        <v>255</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291</v>
      </c>
      <c r="B320" s="107" t="str">
        <f t="shared" si="10"/>
        <v>Argyll and Bute2008</v>
      </c>
      <c r="C320" s="95" t="s">
        <v>251</v>
      </c>
      <c r="D320" s="95" t="s">
        <v>251</v>
      </c>
      <c r="E320" s="95" t="s">
        <v>99</v>
      </c>
      <c r="F320" s="95" t="s">
        <v>255</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291</v>
      </c>
      <c r="B321" s="107" t="str">
        <f t="shared" si="10"/>
        <v>Argyll and Bute2009</v>
      </c>
      <c r="C321" s="95" t="s">
        <v>251</v>
      </c>
      <c r="D321" s="95" t="s">
        <v>251</v>
      </c>
      <c r="E321" s="95" t="s">
        <v>99</v>
      </c>
      <c r="F321" s="95" t="s">
        <v>255</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291</v>
      </c>
      <c r="B322" s="107" t="str">
        <f t="shared" si="10"/>
        <v>Argyll and Bute2010</v>
      </c>
      <c r="C322" s="95" t="s">
        <v>251</v>
      </c>
      <c r="D322" s="95" t="s">
        <v>251</v>
      </c>
      <c r="E322" s="95" t="s">
        <v>99</v>
      </c>
      <c r="F322" s="95" t="s">
        <v>255</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291</v>
      </c>
      <c r="B323" s="107" t="str">
        <f t="shared" si="10"/>
        <v>Argyll and Bute2011</v>
      </c>
      <c r="C323" s="95" t="s">
        <v>251</v>
      </c>
      <c r="D323" s="95" t="s">
        <v>251</v>
      </c>
      <c r="E323" s="95" t="s">
        <v>99</v>
      </c>
      <c r="F323" s="95" t="s">
        <v>255</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291</v>
      </c>
      <c r="B324" s="107" t="str">
        <f t="shared" si="10"/>
        <v>Argyll and Bute2012</v>
      </c>
      <c r="C324" s="95" t="s">
        <v>251</v>
      </c>
      <c r="D324" s="95" t="s">
        <v>251</v>
      </c>
      <c r="E324" s="95" t="s">
        <v>99</v>
      </c>
      <c r="F324" s="95" t="s">
        <v>255</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291</v>
      </c>
      <c r="B325" s="107" t="str">
        <f t="shared" si="10"/>
        <v>Argyll and Bute2013</v>
      </c>
      <c r="C325" s="95" t="s">
        <v>251</v>
      </c>
      <c r="D325" s="95" t="s">
        <v>251</v>
      </c>
      <c r="E325" s="95" t="s">
        <v>99</v>
      </c>
      <c r="F325" s="95" t="s">
        <v>255</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291</v>
      </c>
      <c r="B326" s="107" t="str">
        <f t="shared" si="10"/>
        <v>Clackmannanshire2005</v>
      </c>
      <c r="C326" s="95" t="s">
        <v>251</v>
      </c>
      <c r="D326" s="95" t="s">
        <v>251</v>
      </c>
      <c r="E326" s="95" t="s">
        <v>100</v>
      </c>
      <c r="F326" s="95" t="s">
        <v>256</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291</v>
      </c>
      <c r="B327" s="107" t="str">
        <f t="shared" si="10"/>
        <v>Clackmannanshire2006</v>
      </c>
      <c r="C327" s="95" t="s">
        <v>251</v>
      </c>
      <c r="D327" s="95" t="s">
        <v>251</v>
      </c>
      <c r="E327" s="95" t="s">
        <v>100</v>
      </c>
      <c r="F327" s="95" t="s">
        <v>256</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291</v>
      </c>
      <c r="B328" s="107" t="str">
        <f t="shared" si="10"/>
        <v>Clackmannanshire2007</v>
      </c>
      <c r="C328" s="95" t="s">
        <v>251</v>
      </c>
      <c r="D328" s="95" t="s">
        <v>251</v>
      </c>
      <c r="E328" s="95" t="s">
        <v>100</v>
      </c>
      <c r="F328" s="95" t="s">
        <v>256</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291</v>
      </c>
      <c r="B329" s="107" t="str">
        <f t="shared" si="10"/>
        <v>Clackmannanshire2008</v>
      </c>
      <c r="C329" s="95" t="s">
        <v>251</v>
      </c>
      <c r="D329" s="95" t="s">
        <v>251</v>
      </c>
      <c r="E329" s="95" t="s">
        <v>100</v>
      </c>
      <c r="F329" s="95" t="s">
        <v>256</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291</v>
      </c>
      <c r="B330" s="107" t="str">
        <f t="shared" si="10"/>
        <v>Clackmannanshire2009</v>
      </c>
      <c r="C330" s="95" t="s">
        <v>251</v>
      </c>
      <c r="D330" s="95" t="s">
        <v>251</v>
      </c>
      <c r="E330" s="95" t="s">
        <v>100</v>
      </c>
      <c r="F330" s="95" t="s">
        <v>256</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291</v>
      </c>
      <c r="B331" s="107" t="str">
        <f t="shared" si="10"/>
        <v>Clackmannanshire2010</v>
      </c>
      <c r="C331" s="95" t="s">
        <v>251</v>
      </c>
      <c r="D331" s="95" t="s">
        <v>251</v>
      </c>
      <c r="E331" s="95" t="s">
        <v>100</v>
      </c>
      <c r="F331" s="95" t="s">
        <v>256</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291</v>
      </c>
      <c r="B332" s="107" t="str">
        <f t="shared" si="10"/>
        <v>Clackmannanshire2011</v>
      </c>
      <c r="C332" s="95" t="s">
        <v>251</v>
      </c>
      <c r="D332" s="95" t="s">
        <v>251</v>
      </c>
      <c r="E332" s="95" t="s">
        <v>100</v>
      </c>
      <c r="F332" s="95" t="s">
        <v>256</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291</v>
      </c>
      <c r="B333" s="107" t="str">
        <f t="shared" si="10"/>
        <v>Clackmannanshire2012</v>
      </c>
      <c r="C333" s="95" t="s">
        <v>251</v>
      </c>
      <c r="D333" s="95" t="s">
        <v>251</v>
      </c>
      <c r="E333" s="95" t="s">
        <v>100</v>
      </c>
      <c r="F333" s="95" t="s">
        <v>256</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291</v>
      </c>
      <c r="B334" s="107" t="str">
        <f t="shared" si="10"/>
        <v>Clackmannanshire2013</v>
      </c>
      <c r="C334" s="95" t="s">
        <v>251</v>
      </c>
      <c r="D334" s="95" t="s">
        <v>251</v>
      </c>
      <c r="E334" s="95" t="s">
        <v>100</v>
      </c>
      <c r="F334" s="95" t="s">
        <v>256</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291</v>
      </c>
      <c r="B335" s="107" t="str">
        <f t="shared" si="10"/>
        <v>Dumfries and Galloway2005</v>
      </c>
      <c r="C335" s="95" t="s">
        <v>251</v>
      </c>
      <c r="D335" s="95" t="s">
        <v>251</v>
      </c>
      <c r="E335" s="95" t="s">
        <v>101</v>
      </c>
      <c r="F335" s="95" t="s">
        <v>257</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291</v>
      </c>
      <c r="B336" s="107" t="str">
        <f t="shared" si="10"/>
        <v>Dumfries and Galloway2006</v>
      </c>
      <c r="C336" s="95" t="s">
        <v>251</v>
      </c>
      <c r="D336" s="95" t="s">
        <v>251</v>
      </c>
      <c r="E336" s="95" t="s">
        <v>101</v>
      </c>
      <c r="F336" s="95" t="s">
        <v>257</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291</v>
      </c>
      <c r="B337" s="107" t="str">
        <f t="shared" si="10"/>
        <v>Dumfries and Galloway2007</v>
      </c>
      <c r="C337" s="95" t="s">
        <v>251</v>
      </c>
      <c r="D337" s="95" t="s">
        <v>251</v>
      </c>
      <c r="E337" s="95" t="s">
        <v>101</v>
      </c>
      <c r="F337" s="95" t="s">
        <v>257</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291</v>
      </c>
      <c r="B338" s="107" t="str">
        <f t="shared" si="10"/>
        <v>Dumfries and Galloway2008</v>
      </c>
      <c r="C338" s="95" t="s">
        <v>251</v>
      </c>
      <c r="D338" s="95" t="s">
        <v>251</v>
      </c>
      <c r="E338" s="95" t="s">
        <v>101</v>
      </c>
      <c r="F338" s="95" t="s">
        <v>257</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291</v>
      </c>
      <c r="B339" s="107" t="str">
        <f t="shared" si="10"/>
        <v>Dumfries and Galloway2009</v>
      </c>
      <c r="C339" s="95" t="s">
        <v>251</v>
      </c>
      <c r="D339" s="95" t="s">
        <v>251</v>
      </c>
      <c r="E339" s="95" t="s">
        <v>101</v>
      </c>
      <c r="F339" s="95" t="s">
        <v>257</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291</v>
      </c>
      <c r="B340" s="107" t="str">
        <f t="shared" si="10"/>
        <v>Dumfries and Galloway2010</v>
      </c>
      <c r="C340" s="95" t="s">
        <v>251</v>
      </c>
      <c r="D340" s="95" t="s">
        <v>251</v>
      </c>
      <c r="E340" s="95" t="s">
        <v>101</v>
      </c>
      <c r="F340" s="95" t="s">
        <v>257</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291</v>
      </c>
      <c r="B341" s="107" t="str">
        <f t="shared" si="10"/>
        <v>Dumfries and Galloway2011</v>
      </c>
      <c r="C341" s="95" t="s">
        <v>251</v>
      </c>
      <c r="D341" s="95" t="s">
        <v>251</v>
      </c>
      <c r="E341" s="95" t="s">
        <v>101</v>
      </c>
      <c r="F341" s="95" t="s">
        <v>257</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291</v>
      </c>
      <c r="B342" s="107" t="str">
        <f t="shared" si="10"/>
        <v>Dumfries and Galloway2012</v>
      </c>
      <c r="C342" s="95" t="s">
        <v>251</v>
      </c>
      <c r="D342" s="95" t="s">
        <v>251</v>
      </c>
      <c r="E342" s="95" t="s">
        <v>101</v>
      </c>
      <c r="F342" s="95" t="s">
        <v>257</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291</v>
      </c>
      <c r="B343" s="107" t="str">
        <f t="shared" si="10"/>
        <v>Dumfries and Galloway2013</v>
      </c>
      <c r="C343" s="95" t="s">
        <v>251</v>
      </c>
      <c r="D343" s="95" t="s">
        <v>251</v>
      </c>
      <c r="E343" s="95" t="s">
        <v>101</v>
      </c>
      <c r="F343" s="95" t="s">
        <v>257</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291</v>
      </c>
      <c r="B344" s="107" t="str">
        <f t="shared" si="10"/>
        <v>Dundee City2005</v>
      </c>
      <c r="C344" s="95" t="s">
        <v>251</v>
      </c>
      <c r="D344" s="95" t="s">
        <v>251</v>
      </c>
      <c r="E344" s="95" t="s">
        <v>258</v>
      </c>
      <c r="F344" s="95" t="s">
        <v>259</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291</v>
      </c>
      <c r="B345" s="107" t="str">
        <f t="shared" si="10"/>
        <v>Dundee City2006</v>
      </c>
      <c r="C345" s="95" t="s">
        <v>251</v>
      </c>
      <c r="D345" s="95" t="s">
        <v>251</v>
      </c>
      <c r="E345" s="95" t="s">
        <v>258</v>
      </c>
      <c r="F345" s="95" t="s">
        <v>259</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291</v>
      </c>
      <c r="B346" s="107" t="str">
        <f t="shared" si="10"/>
        <v>Dundee City2007</v>
      </c>
      <c r="C346" s="95" t="s">
        <v>251</v>
      </c>
      <c r="D346" s="95" t="s">
        <v>251</v>
      </c>
      <c r="E346" s="95" t="s">
        <v>258</v>
      </c>
      <c r="F346" s="95" t="s">
        <v>259</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291</v>
      </c>
      <c r="B347" s="107" t="str">
        <f t="shared" si="10"/>
        <v>Dundee City2008</v>
      </c>
      <c r="C347" s="95" t="s">
        <v>251</v>
      </c>
      <c r="D347" s="95" t="s">
        <v>251</v>
      </c>
      <c r="E347" s="95" t="s">
        <v>258</v>
      </c>
      <c r="F347" s="95" t="s">
        <v>259</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291</v>
      </c>
      <c r="B348" s="107" t="str">
        <f t="shared" si="10"/>
        <v>Dundee City2009</v>
      </c>
      <c r="C348" s="95" t="s">
        <v>251</v>
      </c>
      <c r="D348" s="95" t="s">
        <v>251</v>
      </c>
      <c r="E348" s="95" t="s">
        <v>258</v>
      </c>
      <c r="F348" s="95" t="s">
        <v>259</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291</v>
      </c>
      <c r="B349" s="107" t="str">
        <f t="shared" si="10"/>
        <v>Dundee City2010</v>
      </c>
      <c r="C349" s="95" t="s">
        <v>251</v>
      </c>
      <c r="D349" s="95" t="s">
        <v>251</v>
      </c>
      <c r="E349" s="95" t="s">
        <v>258</v>
      </c>
      <c r="F349" s="95" t="s">
        <v>259</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291</v>
      </c>
      <c r="B350" s="107" t="str">
        <f t="shared" si="10"/>
        <v>Dundee City2011</v>
      </c>
      <c r="C350" s="95" t="s">
        <v>251</v>
      </c>
      <c r="D350" s="95" t="s">
        <v>251</v>
      </c>
      <c r="E350" s="95" t="s">
        <v>258</v>
      </c>
      <c r="F350" s="95" t="s">
        <v>259</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291</v>
      </c>
      <c r="B351" s="107" t="str">
        <f t="shared" si="10"/>
        <v>Dundee City2012</v>
      </c>
      <c r="C351" s="95" t="s">
        <v>251</v>
      </c>
      <c r="D351" s="95" t="s">
        <v>251</v>
      </c>
      <c r="E351" s="95" t="s">
        <v>258</v>
      </c>
      <c r="F351" s="95" t="s">
        <v>259</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291</v>
      </c>
      <c r="B352" s="107" t="str">
        <f t="shared" si="10"/>
        <v>Dundee City2013</v>
      </c>
      <c r="C352" s="95" t="s">
        <v>251</v>
      </c>
      <c r="D352" s="95" t="s">
        <v>251</v>
      </c>
      <c r="E352" s="95" t="s">
        <v>258</v>
      </c>
      <c r="F352" s="95" t="s">
        <v>259</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291</v>
      </c>
      <c r="B353" s="107" t="str">
        <f t="shared" si="10"/>
        <v>East Ayrshire2005</v>
      </c>
      <c r="C353" s="95" t="s">
        <v>251</v>
      </c>
      <c r="D353" s="95" t="s">
        <v>251</v>
      </c>
      <c r="E353" s="95" t="s">
        <v>102</v>
      </c>
      <c r="F353" s="95" t="s">
        <v>260</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291</v>
      </c>
      <c r="B354" s="107" t="str">
        <f t="shared" si="10"/>
        <v>East Ayrshire2006</v>
      </c>
      <c r="C354" s="95" t="s">
        <v>251</v>
      </c>
      <c r="D354" s="95" t="s">
        <v>251</v>
      </c>
      <c r="E354" s="95" t="s">
        <v>102</v>
      </c>
      <c r="F354" s="95" t="s">
        <v>260</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291</v>
      </c>
      <c r="B355" s="107" t="str">
        <f t="shared" ref="B355:B418" si="12">E355&amp;G355</f>
        <v>East Ayrshire2007</v>
      </c>
      <c r="C355" s="95" t="s">
        <v>251</v>
      </c>
      <c r="D355" s="95" t="s">
        <v>251</v>
      </c>
      <c r="E355" s="95" t="s">
        <v>102</v>
      </c>
      <c r="F355" s="95" t="s">
        <v>260</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291</v>
      </c>
      <c r="B356" s="107" t="str">
        <f t="shared" si="12"/>
        <v>East Ayrshire2008</v>
      </c>
      <c r="C356" s="95" t="s">
        <v>251</v>
      </c>
      <c r="D356" s="95" t="s">
        <v>251</v>
      </c>
      <c r="E356" s="95" t="s">
        <v>102</v>
      </c>
      <c r="F356" s="95" t="s">
        <v>260</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291</v>
      </c>
      <c r="B357" s="107" t="str">
        <f t="shared" si="12"/>
        <v>East Ayrshire2009</v>
      </c>
      <c r="C357" s="95" t="s">
        <v>251</v>
      </c>
      <c r="D357" s="95" t="s">
        <v>251</v>
      </c>
      <c r="E357" s="95" t="s">
        <v>102</v>
      </c>
      <c r="F357" s="95" t="s">
        <v>260</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291</v>
      </c>
      <c r="B358" s="107" t="str">
        <f t="shared" si="12"/>
        <v>East Ayrshire2010</v>
      </c>
      <c r="C358" s="95" t="s">
        <v>251</v>
      </c>
      <c r="D358" s="95" t="s">
        <v>251</v>
      </c>
      <c r="E358" s="95" t="s">
        <v>102</v>
      </c>
      <c r="F358" s="95" t="s">
        <v>260</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291</v>
      </c>
      <c r="B359" s="107" t="str">
        <f t="shared" si="12"/>
        <v>East Ayrshire2011</v>
      </c>
      <c r="C359" s="95" t="s">
        <v>251</v>
      </c>
      <c r="D359" s="95" t="s">
        <v>251</v>
      </c>
      <c r="E359" s="95" t="s">
        <v>102</v>
      </c>
      <c r="F359" s="95" t="s">
        <v>260</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291</v>
      </c>
      <c r="B360" s="107" t="str">
        <f t="shared" si="12"/>
        <v>East Ayrshire2012</v>
      </c>
      <c r="C360" s="95" t="s">
        <v>251</v>
      </c>
      <c r="D360" s="95" t="s">
        <v>251</v>
      </c>
      <c r="E360" s="95" t="s">
        <v>102</v>
      </c>
      <c r="F360" s="95" t="s">
        <v>260</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291</v>
      </c>
      <c r="B361" s="107" t="str">
        <f t="shared" si="12"/>
        <v>East Ayrshire2013</v>
      </c>
      <c r="C361" s="95" t="s">
        <v>251</v>
      </c>
      <c r="D361" s="95" t="s">
        <v>251</v>
      </c>
      <c r="E361" s="95" t="s">
        <v>102</v>
      </c>
      <c r="F361" s="95" t="s">
        <v>260</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291</v>
      </c>
      <c r="B362" s="107" t="str">
        <f t="shared" si="12"/>
        <v>East Dunbartonshire2005</v>
      </c>
      <c r="C362" s="95" t="s">
        <v>251</v>
      </c>
      <c r="D362" s="95" t="s">
        <v>251</v>
      </c>
      <c r="E362" s="95" t="s">
        <v>103</v>
      </c>
      <c r="F362" s="95" t="s">
        <v>261</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291</v>
      </c>
      <c r="B363" s="107" t="str">
        <f t="shared" si="12"/>
        <v>East Dunbartonshire2006</v>
      </c>
      <c r="C363" s="95" t="s">
        <v>251</v>
      </c>
      <c r="D363" s="95" t="s">
        <v>251</v>
      </c>
      <c r="E363" s="95" t="s">
        <v>103</v>
      </c>
      <c r="F363" s="95" t="s">
        <v>261</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291</v>
      </c>
      <c r="B364" s="107" t="str">
        <f t="shared" si="12"/>
        <v>East Dunbartonshire2007</v>
      </c>
      <c r="C364" s="95" t="s">
        <v>251</v>
      </c>
      <c r="D364" s="95" t="s">
        <v>251</v>
      </c>
      <c r="E364" s="95" t="s">
        <v>103</v>
      </c>
      <c r="F364" s="95" t="s">
        <v>261</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291</v>
      </c>
      <c r="B365" s="107" t="str">
        <f t="shared" si="12"/>
        <v>East Dunbartonshire2008</v>
      </c>
      <c r="C365" s="95" t="s">
        <v>251</v>
      </c>
      <c r="D365" s="95" t="s">
        <v>251</v>
      </c>
      <c r="E365" s="95" t="s">
        <v>103</v>
      </c>
      <c r="F365" s="95" t="s">
        <v>261</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291</v>
      </c>
      <c r="B366" s="107" t="str">
        <f t="shared" si="12"/>
        <v>East Dunbartonshire2009</v>
      </c>
      <c r="C366" s="95" t="s">
        <v>251</v>
      </c>
      <c r="D366" s="95" t="s">
        <v>251</v>
      </c>
      <c r="E366" s="95" t="s">
        <v>103</v>
      </c>
      <c r="F366" s="95" t="s">
        <v>261</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291</v>
      </c>
      <c r="B367" s="107" t="str">
        <f t="shared" si="12"/>
        <v>East Dunbartonshire2010</v>
      </c>
      <c r="C367" s="95" t="s">
        <v>251</v>
      </c>
      <c r="D367" s="95" t="s">
        <v>251</v>
      </c>
      <c r="E367" s="95" t="s">
        <v>103</v>
      </c>
      <c r="F367" s="95" t="s">
        <v>261</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291</v>
      </c>
      <c r="B368" s="107" t="str">
        <f t="shared" si="12"/>
        <v>East Dunbartonshire2011</v>
      </c>
      <c r="C368" s="95" t="s">
        <v>251</v>
      </c>
      <c r="D368" s="95" t="s">
        <v>251</v>
      </c>
      <c r="E368" s="95" t="s">
        <v>103</v>
      </c>
      <c r="F368" s="95" t="s">
        <v>261</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291</v>
      </c>
      <c r="B369" s="107" t="str">
        <f t="shared" si="12"/>
        <v>East Dunbartonshire2012</v>
      </c>
      <c r="C369" s="95" t="s">
        <v>251</v>
      </c>
      <c r="D369" s="95" t="s">
        <v>251</v>
      </c>
      <c r="E369" s="95" t="s">
        <v>103</v>
      </c>
      <c r="F369" s="95" t="s">
        <v>261</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291</v>
      </c>
      <c r="B370" s="107" t="str">
        <f t="shared" si="12"/>
        <v>East Dunbartonshire2013</v>
      </c>
      <c r="C370" s="95" t="s">
        <v>251</v>
      </c>
      <c r="D370" s="95" t="s">
        <v>251</v>
      </c>
      <c r="E370" s="95" t="s">
        <v>103</v>
      </c>
      <c r="F370" s="95" t="s">
        <v>261</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291</v>
      </c>
      <c r="B371" s="107" t="str">
        <f t="shared" si="12"/>
        <v>East Lothian2005</v>
      </c>
      <c r="C371" s="95" t="s">
        <v>251</v>
      </c>
      <c r="D371" s="95" t="s">
        <v>251</v>
      </c>
      <c r="E371" s="95" t="s">
        <v>104</v>
      </c>
      <c r="F371" s="95" t="s">
        <v>262</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291</v>
      </c>
      <c r="B372" s="107" t="str">
        <f t="shared" si="12"/>
        <v>East Lothian2006</v>
      </c>
      <c r="C372" s="95" t="s">
        <v>251</v>
      </c>
      <c r="D372" s="95" t="s">
        <v>251</v>
      </c>
      <c r="E372" s="95" t="s">
        <v>104</v>
      </c>
      <c r="F372" s="95" t="s">
        <v>262</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291</v>
      </c>
      <c r="B373" s="107" t="str">
        <f t="shared" si="12"/>
        <v>East Lothian2007</v>
      </c>
      <c r="C373" s="95" t="s">
        <v>251</v>
      </c>
      <c r="D373" s="95" t="s">
        <v>251</v>
      </c>
      <c r="E373" s="95" t="s">
        <v>104</v>
      </c>
      <c r="F373" s="95" t="s">
        <v>262</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291</v>
      </c>
      <c r="B374" s="107" t="str">
        <f t="shared" si="12"/>
        <v>East Lothian2008</v>
      </c>
      <c r="C374" s="95" t="s">
        <v>251</v>
      </c>
      <c r="D374" s="95" t="s">
        <v>251</v>
      </c>
      <c r="E374" s="95" t="s">
        <v>104</v>
      </c>
      <c r="F374" s="95" t="s">
        <v>262</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291</v>
      </c>
      <c r="B375" s="107" t="str">
        <f t="shared" si="12"/>
        <v>East Lothian2009</v>
      </c>
      <c r="C375" s="95" t="s">
        <v>251</v>
      </c>
      <c r="D375" s="95" t="s">
        <v>251</v>
      </c>
      <c r="E375" s="95" t="s">
        <v>104</v>
      </c>
      <c r="F375" s="95" t="s">
        <v>262</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291</v>
      </c>
      <c r="B376" s="107" t="str">
        <f t="shared" si="12"/>
        <v>East Lothian2010</v>
      </c>
      <c r="C376" s="95" t="s">
        <v>251</v>
      </c>
      <c r="D376" s="95" t="s">
        <v>251</v>
      </c>
      <c r="E376" s="95" t="s">
        <v>104</v>
      </c>
      <c r="F376" s="95" t="s">
        <v>262</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291</v>
      </c>
      <c r="B377" s="107" t="str">
        <f t="shared" si="12"/>
        <v>East Lothian2011</v>
      </c>
      <c r="C377" s="95" t="s">
        <v>251</v>
      </c>
      <c r="D377" s="95" t="s">
        <v>251</v>
      </c>
      <c r="E377" s="95" t="s">
        <v>104</v>
      </c>
      <c r="F377" s="95" t="s">
        <v>262</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291</v>
      </c>
      <c r="B378" s="107" t="str">
        <f t="shared" si="12"/>
        <v>East Lothian2012</v>
      </c>
      <c r="C378" s="95" t="s">
        <v>251</v>
      </c>
      <c r="D378" s="95" t="s">
        <v>251</v>
      </c>
      <c r="E378" s="95" t="s">
        <v>104</v>
      </c>
      <c r="F378" s="95" t="s">
        <v>262</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291</v>
      </c>
      <c r="B379" s="107" t="str">
        <f t="shared" si="12"/>
        <v>East Lothian2013</v>
      </c>
      <c r="C379" s="95" t="s">
        <v>251</v>
      </c>
      <c r="D379" s="95" t="s">
        <v>251</v>
      </c>
      <c r="E379" s="95" t="s">
        <v>104</v>
      </c>
      <c r="F379" s="95" t="s">
        <v>262</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291</v>
      </c>
      <c r="B380" s="107" t="str">
        <f t="shared" si="12"/>
        <v>East Renfrewshire2005</v>
      </c>
      <c r="C380" s="95" t="s">
        <v>251</v>
      </c>
      <c r="D380" s="95" t="s">
        <v>251</v>
      </c>
      <c r="E380" s="95" t="s">
        <v>105</v>
      </c>
      <c r="F380" s="95" t="s">
        <v>263</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291</v>
      </c>
      <c r="B381" s="107" t="str">
        <f t="shared" si="12"/>
        <v>East Renfrewshire2006</v>
      </c>
      <c r="C381" s="95" t="s">
        <v>251</v>
      </c>
      <c r="D381" s="95" t="s">
        <v>251</v>
      </c>
      <c r="E381" s="95" t="s">
        <v>105</v>
      </c>
      <c r="F381" s="95" t="s">
        <v>263</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291</v>
      </c>
      <c r="B382" s="107" t="str">
        <f t="shared" si="12"/>
        <v>East Renfrewshire2007</v>
      </c>
      <c r="C382" s="95" t="s">
        <v>251</v>
      </c>
      <c r="D382" s="95" t="s">
        <v>251</v>
      </c>
      <c r="E382" s="95" t="s">
        <v>105</v>
      </c>
      <c r="F382" s="95" t="s">
        <v>263</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291</v>
      </c>
      <c r="B383" s="107" t="str">
        <f t="shared" si="12"/>
        <v>East Renfrewshire2008</v>
      </c>
      <c r="C383" s="95" t="s">
        <v>251</v>
      </c>
      <c r="D383" s="95" t="s">
        <v>251</v>
      </c>
      <c r="E383" s="95" t="s">
        <v>105</v>
      </c>
      <c r="F383" s="95" t="s">
        <v>263</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291</v>
      </c>
      <c r="B384" s="107" t="str">
        <f t="shared" si="12"/>
        <v>East Renfrewshire2009</v>
      </c>
      <c r="C384" s="95" t="s">
        <v>251</v>
      </c>
      <c r="D384" s="95" t="s">
        <v>251</v>
      </c>
      <c r="E384" s="95" t="s">
        <v>105</v>
      </c>
      <c r="F384" s="95" t="s">
        <v>263</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291</v>
      </c>
      <c r="B385" s="107" t="str">
        <f t="shared" si="12"/>
        <v>East Renfrewshire2010</v>
      </c>
      <c r="C385" s="95" t="s">
        <v>251</v>
      </c>
      <c r="D385" s="95" t="s">
        <v>251</v>
      </c>
      <c r="E385" s="95" t="s">
        <v>105</v>
      </c>
      <c r="F385" s="95" t="s">
        <v>263</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291</v>
      </c>
      <c r="B386" s="107" t="str">
        <f t="shared" si="12"/>
        <v>East Renfrewshire2011</v>
      </c>
      <c r="C386" s="95" t="s">
        <v>251</v>
      </c>
      <c r="D386" s="95" t="s">
        <v>251</v>
      </c>
      <c r="E386" s="95" t="s">
        <v>105</v>
      </c>
      <c r="F386" s="95" t="s">
        <v>263</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291</v>
      </c>
      <c r="B387" s="107" t="str">
        <f t="shared" si="12"/>
        <v>East Renfrewshire2012</v>
      </c>
      <c r="C387" s="95" t="s">
        <v>251</v>
      </c>
      <c r="D387" s="95" t="s">
        <v>251</v>
      </c>
      <c r="E387" s="95" t="s">
        <v>105</v>
      </c>
      <c r="F387" s="95" t="s">
        <v>263</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291</v>
      </c>
      <c r="B388" s="107" t="str">
        <f t="shared" si="12"/>
        <v>East Renfrewshire2013</v>
      </c>
      <c r="C388" s="95" t="s">
        <v>251</v>
      </c>
      <c r="D388" s="95" t="s">
        <v>251</v>
      </c>
      <c r="E388" s="95" t="s">
        <v>105</v>
      </c>
      <c r="F388" s="95" t="s">
        <v>263</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291</v>
      </c>
      <c r="B389" s="107" t="str">
        <f t="shared" si="12"/>
        <v>City of Edinburgh2005</v>
      </c>
      <c r="C389" s="95" t="s">
        <v>251</v>
      </c>
      <c r="D389" s="95" t="s">
        <v>251</v>
      </c>
      <c r="E389" s="95" t="s">
        <v>121</v>
      </c>
      <c r="F389" s="95" t="s">
        <v>264</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291</v>
      </c>
      <c r="B390" s="107" t="str">
        <f t="shared" si="12"/>
        <v>City of Edinburgh2006</v>
      </c>
      <c r="C390" s="95" t="s">
        <v>251</v>
      </c>
      <c r="D390" s="95" t="s">
        <v>251</v>
      </c>
      <c r="E390" s="95" t="s">
        <v>121</v>
      </c>
      <c r="F390" s="95" t="s">
        <v>264</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291</v>
      </c>
      <c r="B391" s="107" t="str">
        <f t="shared" si="12"/>
        <v>City of Edinburgh2007</v>
      </c>
      <c r="C391" s="95" t="s">
        <v>251</v>
      </c>
      <c r="D391" s="95" t="s">
        <v>251</v>
      </c>
      <c r="E391" s="95" t="s">
        <v>121</v>
      </c>
      <c r="F391" s="95" t="s">
        <v>264</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291</v>
      </c>
      <c r="B392" s="107" t="str">
        <f t="shared" si="12"/>
        <v>City of Edinburgh2008</v>
      </c>
      <c r="C392" s="95" t="s">
        <v>251</v>
      </c>
      <c r="D392" s="95" t="s">
        <v>251</v>
      </c>
      <c r="E392" s="95" t="s">
        <v>121</v>
      </c>
      <c r="F392" s="95" t="s">
        <v>264</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291</v>
      </c>
      <c r="B393" s="107" t="str">
        <f t="shared" si="12"/>
        <v>City of Edinburgh2009</v>
      </c>
      <c r="C393" s="95" t="s">
        <v>251</v>
      </c>
      <c r="D393" s="95" t="s">
        <v>251</v>
      </c>
      <c r="E393" s="95" t="s">
        <v>121</v>
      </c>
      <c r="F393" s="95" t="s">
        <v>264</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291</v>
      </c>
      <c r="B394" s="107" t="str">
        <f t="shared" si="12"/>
        <v>City of Edinburgh2010</v>
      </c>
      <c r="C394" s="95" t="s">
        <v>251</v>
      </c>
      <c r="D394" s="95" t="s">
        <v>251</v>
      </c>
      <c r="E394" s="95" t="s">
        <v>121</v>
      </c>
      <c r="F394" s="95" t="s">
        <v>264</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291</v>
      </c>
      <c r="B395" s="107" t="str">
        <f t="shared" si="12"/>
        <v>City of Edinburgh2011</v>
      </c>
      <c r="C395" s="95" t="s">
        <v>251</v>
      </c>
      <c r="D395" s="95" t="s">
        <v>251</v>
      </c>
      <c r="E395" s="95" t="s">
        <v>121</v>
      </c>
      <c r="F395" s="95" t="s">
        <v>264</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291</v>
      </c>
      <c r="B396" s="107" t="str">
        <f t="shared" si="12"/>
        <v>City of Edinburgh2012</v>
      </c>
      <c r="C396" s="95" t="s">
        <v>251</v>
      </c>
      <c r="D396" s="95" t="s">
        <v>251</v>
      </c>
      <c r="E396" s="95" t="s">
        <v>121</v>
      </c>
      <c r="F396" s="95" t="s">
        <v>264</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291</v>
      </c>
      <c r="B397" s="107" t="str">
        <f t="shared" si="12"/>
        <v>City of Edinburgh2013</v>
      </c>
      <c r="C397" s="95" t="s">
        <v>251</v>
      </c>
      <c r="D397" s="95" t="s">
        <v>251</v>
      </c>
      <c r="E397" s="95" t="s">
        <v>121</v>
      </c>
      <c r="F397" s="95" t="s">
        <v>264</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291</v>
      </c>
      <c r="B398" s="107" t="str">
        <f t="shared" si="12"/>
        <v>Eilean Siar2005</v>
      </c>
      <c r="C398" s="95" t="s">
        <v>251</v>
      </c>
      <c r="D398" s="95" t="s">
        <v>251</v>
      </c>
      <c r="E398" s="95" t="s">
        <v>106</v>
      </c>
      <c r="F398" s="95" t="s">
        <v>265</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291</v>
      </c>
      <c r="B399" s="107" t="str">
        <f t="shared" si="12"/>
        <v>Eilean Siar2006</v>
      </c>
      <c r="C399" s="95" t="s">
        <v>251</v>
      </c>
      <c r="D399" s="95" t="s">
        <v>251</v>
      </c>
      <c r="E399" s="95" t="s">
        <v>106</v>
      </c>
      <c r="F399" s="95" t="s">
        <v>265</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291</v>
      </c>
      <c r="B400" s="107" t="str">
        <f t="shared" si="12"/>
        <v>Eilean Siar2007</v>
      </c>
      <c r="C400" s="95" t="s">
        <v>251</v>
      </c>
      <c r="D400" s="95" t="s">
        <v>251</v>
      </c>
      <c r="E400" s="95" t="s">
        <v>106</v>
      </c>
      <c r="F400" s="95" t="s">
        <v>265</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291</v>
      </c>
      <c r="B401" s="107" t="str">
        <f t="shared" si="12"/>
        <v>Eilean Siar2008</v>
      </c>
      <c r="C401" s="95" t="s">
        <v>251</v>
      </c>
      <c r="D401" s="95" t="s">
        <v>251</v>
      </c>
      <c r="E401" s="95" t="s">
        <v>106</v>
      </c>
      <c r="F401" s="95" t="s">
        <v>265</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291</v>
      </c>
      <c r="B402" s="107" t="str">
        <f t="shared" si="12"/>
        <v>Eilean Siar2009</v>
      </c>
      <c r="C402" s="95" t="s">
        <v>251</v>
      </c>
      <c r="D402" s="95" t="s">
        <v>251</v>
      </c>
      <c r="E402" s="95" t="s">
        <v>106</v>
      </c>
      <c r="F402" s="95" t="s">
        <v>265</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291</v>
      </c>
      <c r="B403" s="107" t="str">
        <f t="shared" si="12"/>
        <v>Eilean Siar2010</v>
      </c>
      <c r="C403" s="95" t="s">
        <v>251</v>
      </c>
      <c r="D403" s="95" t="s">
        <v>251</v>
      </c>
      <c r="E403" s="95" t="s">
        <v>106</v>
      </c>
      <c r="F403" s="95" t="s">
        <v>265</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291</v>
      </c>
      <c r="B404" s="107" t="str">
        <f t="shared" si="12"/>
        <v>Eilean Siar2011</v>
      </c>
      <c r="C404" s="95" t="s">
        <v>251</v>
      </c>
      <c r="D404" s="95" t="s">
        <v>251</v>
      </c>
      <c r="E404" s="95" t="s">
        <v>106</v>
      </c>
      <c r="F404" s="95" t="s">
        <v>265</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291</v>
      </c>
      <c r="B405" s="107" t="str">
        <f t="shared" si="12"/>
        <v>Eilean Siar2012</v>
      </c>
      <c r="C405" s="95" t="s">
        <v>251</v>
      </c>
      <c r="D405" s="95" t="s">
        <v>251</v>
      </c>
      <c r="E405" s="95" t="s">
        <v>106</v>
      </c>
      <c r="F405" s="95" t="s">
        <v>265</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291</v>
      </c>
      <c r="B406" s="107" t="str">
        <f t="shared" si="12"/>
        <v>Eilean Siar2013</v>
      </c>
      <c r="C406" s="95" t="s">
        <v>251</v>
      </c>
      <c r="D406" s="95" t="s">
        <v>251</v>
      </c>
      <c r="E406" s="95" t="s">
        <v>106</v>
      </c>
      <c r="F406" s="95" t="s">
        <v>265</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291</v>
      </c>
      <c r="B407" s="107" t="str">
        <f t="shared" si="12"/>
        <v>Falkirk2005</v>
      </c>
      <c r="C407" s="95" t="s">
        <v>251</v>
      </c>
      <c r="D407" s="95" t="s">
        <v>251</v>
      </c>
      <c r="E407" s="95" t="s">
        <v>266</v>
      </c>
      <c r="F407" s="95" t="s">
        <v>267</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291</v>
      </c>
      <c r="B408" s="107" t="str">
        <f t="shared" si="12"/>
        <v>Falkirk2006</v>
      </c>
      <c r="C408" s="95" t="s">
        <v>251</v>
      </c>
      <c r="D408" s="95" t="s">
        <v>251</v>
      </c>
      <c r="E408" s="95" t="s">
        <v>266</v>
      </c>
      <c r="F408" s="95" t="s">
        <v>267</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291</v>
      </c>
      <c r="B409" s="107" t="str">
        <f t="shared" si="12"/>
        <v>Falkirk2007</v>
      </c>
      <c r="C409" s="95" t="s">
        <v>251</v>
      </c>
      <c r="D409" s="95" t="s">
        <v>251</v>
      </c>
      <c r="E409" s="95" t="s">
        <v>266</v>
      </c>
      <c r="F409" s="95" t="s">
        <v>267</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291</v>
      </c>
      <c r="B410" s="107" t="str">
        <f t="shared" si="12"/>
        <v>Falkirk2008</v>
      </c>
      <c r="C410" s="95" t="s">
        <v>251</v>
      </c>
      <c r="D410" s="95" t="s">
        <v>251</v>
      </c>
      <c r="E410" s="95" t="s">
        <v>266</v>
      </c>
      <c r="F410" s="95" t="s">
        <v>267</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291</v>
      </c>
      <c r="B411" s="107" t="str">
        <f t="shared" si="12"/>
        <v>Falkirk2009</v>
      </c>
      <c r="C411" s="95" t="s">
        <v>251</v>
      </c>
      <c r="D411" s="95" t="s">
        <v>251</v>
      </c>
      <c r="E411" s="95" t="s">
        <v>266</v>
      </c>
      <c r="F411" s="95" t="s">
        <v>267</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291</v>
      </c>
      <c r="B412" s="107" t="str">
        <f t="shared" si="12"/>
        <v>Falkirk2010</v>
      </c>
      <c r="C412" s="95" t="s">
        <v>251</v>
      </c>
      <c r="D412" s="95" t="s">
        <v>251</v>
      </c>
      <c r="E412" s="95" t="s">
        <v>266</v>
      </c>
      <c r="F412" s="95" t="s">
        <v>267</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291</v>
      </c>
      <c r="B413" s="107" t="str">
        <f t="shared" si="12"/>
        <v>Falkirk2011</v>
      </c>
      <c r="C413" s="95" t="s">
        <v>251</v>
      </c>
      <c r="D413" s="95" t="s">
        <v>251</v>
      </c>
      <c r="E413" s="95" t="s">
        <v>266</v>
      </c>
      <c r="F413" s="95" t="s">
        <v>267</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291</v>
      </c>
      <c r="B414" s="107" t="str">
        <f t="shared" si="12"/>
        <v>Falkirk2012</v>
      </c>
      <c r="C414" s="95" t="s">
        <v>251</v>
      </c>
      <c r="D414" s="95" t="s">
        <v>251</v>
      </c>
      <c r="E414" s="95" t="s">
        <v>266</v>
      </c>
      <c r="F414" s="95" t="s">
        <v>267</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291</v>
      </c>
      <c r="B415" s="107" t="str">
        <f t="shared" si="12"/>
        <v>Falkirk2013</v>
      </c>
      <c r="C415" s="95" t="s">
        <v>251</v>
      </c>
      <c r="D415" s="95" t="s">
        <v>251</v>
      </c>
      <c r="E415" s="95" t="s">
        <v>266</v>
      </c>
      <c r="F415" s="95" t="s">
        <v>267</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291</v>
      </c>
      <c r="B416" s="107" t="str">
        <f t="shared" si="12"/>
        <v>Fife2005</v>
      </c>
      <c r="C416" s="95" t="s">
        <v>251</v>
      </c>
      <c r="D416" s="95" t="s">
        <v>251</v>
      </c>
      <c r="E416" s="95" t="s">
        <v>268</v>
      </c>
      <c r="F416" s="95" t="s">
        <v>269</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291</v>
      </c>
      <c r="B417" s="107" t="str">
        <f t="shared" si="12"/>
        <v>Fife2006</v>
      </c>
      <c r="C417" s="95" t="s">
        <v>251</v>
      </c>
      <c r="D417" s="95" t="s">
        <v>251</v>
      </c>
      <c r="E417" s="95" t="s">
        <v>268</v>
      </c>
      <c r="F417" s="95" t="s">
        <v>269</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291</v>
      </c>
      <c r="B418" s="107" t="str">
        <f t="shared" si="12"/>
        <v>Fife2007</v>
      </c>
      <c r="C418" s="95" t="s">
        <v>251</v>
      </c>
      <c r="D418" s="95" t="s">
        <v>251</v>
      </c>
      <c r="E418" s="95" t="s">
        <v>268</v>
      </c>
      <c r="F418" s="95" t="s">
        <v>269</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291</v>
      </c>
      <c r="B419" s="107" t="str">
        <f t="shared" ref="B419:B482" si="14">E419&amp;G419</f>
        <v>Fife2008</v>
      </c>
      <c r="C419" s="95" t="s">
        <v>251</v>
      </c>
      <c r="D419" s="95" t="s">
        <v>251</v>
      </c>
      <c r="E419" s="95" t="s">
        <v>268</v>
      </c>
      <c r="F419" s="95" t="s">
        <v>269</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291</v>
      </c>
      <c r="B420" s="107" t="str">
        <f t="shared" si="14"/>
        <v>Fife2009</v>
      </c>
      <c r="C420" s="95" t="s">
        <v>251</v>
      </c>
      <c r="D420" s="95" t="s">
        <v>251</v>
      </c>
      <c r="E420" s="95" t="s">
        <v>268</v>
      </c>
      <c r="F420" s="95" t="s">
        <v>269</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291</v>
      </c>
      <c r="B421" s="107" t="str">
        <f t="shared" si="14"/>
        <v>Fife2010</v>
      </c>
      <c r="C421" s="95" t="s">
        <v>251</v>
      </c>
      <c r="D421" s="95" t="s">
        <v>251</v>
      </c>
      <c r="E421" s="95" t="s">
        <v>268</v>
      </c>
      <c r="F421" s="95" t="s">
        <v>269</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291</v>
      </c>
      <c r="B422" s="107" t="str">
        <f t="shared" si="14"/>
        <v>Fife2011</v>
      </c>
      <c r="C422" s="95" t="s">
        <v>251</v>
      </c>
      <c r="D422" s="95" t="s">
        <v>251</v>
      </c>
      <c r="E422" s="95" t="s">
        <v>268</v>
      </c>
      <c r="F422" s="95" t="s">
        <v>269</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291</v>
      </c>
      <c r="B423" s="107" t="str">
        <f t="shared" si="14"/>
        <v>Fife2012</v>
      </c>
      <c r="C423" s="95" t="s">
        <v>251</v>
      </c>
      <c r="D423" s="95" t="s">
        <v>251</v>
      </c>
      <c r="E423" s="95" t="s">
        <v>268</v>
      </c>
      <c r="F423" s="95" t="s">
        <v>269</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291</v>
      </c>
      <c r="B424" s="107" t="str">
        <f t="shared" si="14"/>
        <v>Fife2013</v>
      </c>
      <c r="C424" s="95" t="s">
        <v>251</v>
      </c>
      <c r="D424" s="95" t="s">
        <v>251</v>
      </c>
      <c r="E424" s="95" t="s">
        <v>268</v>
      </c>
      <c r="F424" s="95" t="s">
        <v>269</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291</v>
      </c>
      <c r="B425" s="107" t="str">
        <f t="shared" si="14"/>
        <v>Glasgow City2005</v>
      </c>
      <c r="C425" s="95" t="s">
        <v>251</v>
      </c>
      <c r="D425" s="95" t="s">
        <v>251</v>
      </c>
      <c r="E425" s="95" t="s">
        <v>107</v>
      </c>
      <c r="F425" s="95" t="s">
        <v>270</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291</v>
      </c>
      <c r="B426" s="107" t="str">
        <f t="shared" si="14"/>
        <v>Glasgow City2006</v>
      </c>
      <c r="C426" s="95" t="s">
        <v>251</v>
      </c>
      <c r="D426" s="95" t="s">
        <v>251</v>
      </c>
      <c r="E426" s="95" t="s">
        <v>107</v>
      </c>
      <c r="F426" s="95" t="s">
        <v>270</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291</v>
      </c>
      <c r="B427" s="107" t="str">
        <f t="shared" si="14"/>
        <v>Glasgow City2007</v>
      </c>
      <c r="C427" s="95" t="s">
        <v>251</v>
      </c>
      <c r="D427" s="95" t="s">
        <v>251</v>
      </c>
      <c r="E427" s="95" t="s">
        <v>107</v>
      </c>
      <c r="F427" s="95" t="s">
        <v>270</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291</v>
      </c>
      <c r="B428" s="107" t="str">
        <f t="shared" si="14"/>
        <v>Glasgow City2008</v>
      </c>
      <c r="C428" s="95" t="s">
        <v>251</v>
      </c>
      <c r="D428" s="95" t="s">
        <v>251</v>
      </c>
      <c r="E428" s="95" t="s">
        <v>107</v>
      </c>
      <c r="F428" s="95" t="s">
        <v>270</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291</v>
      </c>
      <c r="B429" s="107" t="str">
        <f t="shared" si="14"/>
        <v>Glasgow City2009</v>
      </c>
      <c r="C429" s="95" t="s">
        <v>251</v>
      </c>
      <c r="D429" s="95" t="s">
        <v>251</v>
      </c>
      <c r="E429" s="95" t="s">
        <v>107</v>
      </c>
      <c r="F429" s="95" t="s">
        <v>270</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291</v>
      </c>
      <c r="B430" s="107" t="str">
        <f t="shared" si="14"/>
        <v>Glasgow City2010</v>
      </c>
      <c r="C430" s="95" t="s">
        <v>251</v>
      </c>
      <c r="D430" s="95" t="s">
        <v>251</v>
      </c>
      <c r="E430" s="95" t="s">
        <v>107</v>
      </c>
      <c r="F430" s="95" t="s">
        <v>270</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291</v>
      </c>
      <c r="B431" s="107" t="str">
        <f t="shared" si="14"/>
        <v>Glasgow City2011</v>
      </c>
      <c r="C431" s="95" t="s">
        <v>251</v>
      </c>
      <c r="D431" s="95" t="s">
        <v>251</v>
      </c>
      <c r="E431" s="95" t="s">
        <v>107</v>
      </c>
      <c r="F431" s="95" t="s">
        <v>270</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291</v>
      </c>
      <c r="B432" s="107" t="str">
        <f t="shared" si="14"/>
        <v>Glasgow City2012</v>
      </c>
      <c r="C432" s="95" t="s">
        <v>251</v>
      </c>
      <c r="D432" s="95" t="s">
        <v>251</v>
      </c>
      <c r="E432" s="95" t="s">
        <v>107</v>
      </c>
      <c r="F432" s="95" t="s">
        <v>270</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291</v>
      </c>
      <c r="B433" s="107" t="str">
        <f t="shared" si="14"/>
        <v>Glasgow City2013</v>
      </c>
      <c r="C433" s="95" t="s">
        <v>251</v>
      </c>
      <c r="D433" s="95" t="s">
        <v>251</v>
      </c>
      <c r="E433" s="95" t="s">
        <v>107</v>
      </c>
      <c r="F433" s="95" t="s">
        <v>270</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291</v>
      </c>
      <c r="B434" s="107" t="str">
        <f t="shared" si="14"/>
        <v>Highland2005</v>
      </c>
      <c r="C434" s="95" t="s">
        <v>251</v>
      </c>
      <c r="D434" s="95" t="s">
        <v>251</v>
      </c>
      <c r="E434" s="95" t="s">
        <v>271</v>
      </c>
      <c r="F434" s="95" t="s">
        <v>272</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291</v>
      </c>
      <c r="B435" s="107" t="str">
        <f t="shared" si="14"/>
        <v>Highland2006</v>
      </c>
      <c r="C435" s="95" t="s">
        <v>251</v>
      </c>
      <c r="D435" s="95" t="s">
        <v>251</v>
      </c>
      <c r="E435" s="95" t="s">
        <v>271</v>
      </c>
      <c r="F435" s="95" t="s">
        <v>272</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291</v>
      </c>
      <c r="B436" s="107" t="str">
        <f t="shared" si="14"/>
        <v>Highland2007</v>
      </c>
      <c r="C436" s="95" t="s">
        <v>251</v>
      </c>
      <c r="D436" s="95" t="s">
        <v>251</v>
      </c>
      <c r="E436" s="95" t="s">
        <v>271</v>
      </c>
      <c r="F436" s="95" t="s">
        <v>272</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291</v>
      </c>
      <c r="B437" s="107" t="str">
        <f t="shared" si="14"/>
        <v>Highland2008</v>
      </c>
      <c r="C437" s="95" t="s">
        <v>251</v>
      </c>
      <c r="D437" s="95" t="s">
        <v>251</v>
      </c>
      <c r="E437" s="95" t="s">
        <v>271</v>
      </c>
      <c r="F437" s="95" t="s">
        <v>272</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291</v>
      </c>
      <c r="B438" s="107" t="str">
        <f t="shared" si="14"/>
        <v>Highland2009</v>
      </c>
      <c r="C438" s="95" t="s">
        <v>251</v>
      </c>
      <c r="D438" s="95" t="s">
        <v>251</v>
      </c>
      <c r="E438" s="95" t="s">
        <v>271</v>
      </c>
      <c r="F438" s="95" t="s">
        <v>272</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291</v>
      </c>
      <c r="B439" s="107" t="str">
        <f t="shared" si="14"/>
        <v>Highland2010</v>
      </c>
      <c r="C439" s="95" t="s">
        <v>251</v>
      </c>
      <c r="D439" s="95" t="s">
        <v>251</v>
      </c>
      <c r="E439" s="95" t="s">
        <v>271</v>
      </c>
      <c r="F439" s="95" t="s">
        <v>272</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291</v>
      </c>
      <c r="B440" s="107" t="str">
        <f t="shared" si="14"/>
        <v>Highland2011</v>
      </c>
      <c r="C440" s="95" t="s">
        <v>251</v>
      </c>
      <c r="D440" s="95" t="s">
        <v>251</v>
      </c>
      <c r="E440" s="95" t="s">
        <v>271</v>
      </c>
      <c r="F440" s="95" t="s">
        <v>272</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291</v>
      </c>
      <c r="B441" s="107" t="str">
        <f t="shared" si="14"/>
        <v>Highland2012</v>
      </c>
      <c r="C441" s="95" t="s">
        <v>251</v>
      </c>
      <c r="D441" s="95" t="s">
        <v>251</v>
      </c>
      <c r="E441" s="95" t="s">
        <v>271</v>
      </c>
      <c r="F441" s="95" t="s">
        <v>272</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291</v>
      </c>
      <c r="B442" s="107" t="str">
        <f t="shared" si="14"/>
        <v>Highland2013</v>
      </c>
      <c r="C442" s="95" t="s">
        <v>251</v>
      </c>
      <c r="D442" s="95" t="s">
        <v>251</v>
      </c>
      <c r="E442" s="95" t="s">
        <v>271</v>
      </c>
      <c r="F442" s="95" t="s">
        <v>272</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291</v>
      </c>
      <c r="B443" s="107" t="str">
        <f t="shared" si="14"/>
        <v>Inverclyde2005</v>
      </c>
      <c r="C443" s="95" t="s">
        <v>251</v>
      </c>
      <c r="D443" s="95" t="s">
        <v>251</v>
      </c>
      <c r="E443" s="95" t="s">
        <v>108</v>
      </c>
      <c r="F443" s="95" t="s">
        <v>273</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291</v>
      </c>
      <c r="B444" s="107" t="str">
        <f t="shared" si="14"/>
        <v>Inverclyde2006</v>
      </c>
      <c r="C444" s="95" t="s">
        <v>251</v>
      </c>
      <c r="D444" s="95" t="s">
        <v>251</v>
      </c>
      <c r="E444" s="95" t="s">
        <v>108</v>
      </c>
      <c r="F444" s="95" t="s">
        <v>273</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291</v>
      </c>
      <c r="B445" s="107" t="str">
        <f t="shared" si="14"/>
        <v>Inverclyde2007</v>
      </c>
      <c r="C445" s="95" t="s">
        <v>251</v>
      </c>
      <c r="D445" s="95" t="s">
        <v>251</v>
      </c>
      <c r="E445" s="95" t="s">
        <v>108</v>
      </c>
      <c r="F445" s="95" t="s">
        <v>273</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291</v>
      </c>
      <c r="B446" s="107" t="str">
        <f t="shared" si="14"/>
        <v>Inverclyde2008</v>
      </c>
      <c r="C446" s="95" t="s">
        <v>251</v>
      </c>
      <c r="D446" s="95" t="s">
        <v>251</v>
      </c>
      <c r="E446" s="95" t="s">
        <v>108</v>
      </c>
      <c r="F446" s="95" t="s">
        <v>273</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291</v>
      </c>
      <c r="B447" s="107" t="str">
        <f t="shared" si="14"/>
        <v>Inverclyde2009</v>
      </c>
      <c r="C447" s="95" t="s">
        <v>251</v>
      </c>
      <c r="D447" s="95" t="s">
        <v>251</v>
      </c>
      <c r="E447" s="95" t="s">
        <v>108</v>
      </c>
      <c r="F447" s="95" t="s">
        <v>273</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291</v>
      </c>
      <c r="B448" s="107" t="str">
        <f t="shared" si="14"/>
        <v>Inverclyde2010</v>
      </c>
      <c r="C448" s="95" t="s">
        <v>251</v>
      </c>
      <c r="D448" s="95" t="s">
        <v>251</v>
      </c>
      <c r="E448" s="95" t="s">
        <v>108</v>
      </c>
      <c r="F448" s="95" t="s">
        <v>273</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291</v>
      </c>
      <c r="B449" s="107" t="str">
        <f t="shared" si="14"/>
        <v>Inverclyde2011</v>
      </c>
      <c r="C449" s="95" t="s">
        <v>251</v>
      </c>
      <c r="D449" s="95" t="s">
        <v>251</v>
      </c>
      <c r="E449" s="95" t="s">
        <v>108</v>
      </c>
      <c r="F449" s="95" t="s">
        <v>273</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291</v>
      </c>
      <c r="B450" s="107" t="str">
        <f t="shared" si="14"/>
        <v>Inverclyde2012</v>
      </c>
      <c r="C450" s="95" t="s">
        <v>251</v>
      </c>
      <c r="D450" s="95" t="s">
        <v>251</v>
      </c>
      <c r="E450" s="95" t="s">
        <v>108</v>
      </c>
      <c r="F450" s="95" t="s">
        <v>273</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291</v>
      </c>
      <c r="B451" s="107" t="str">
        <f t="shared" si="14"/>
        <v>Inverclyde2013</v>
      </c>
      <c r="C451" s="95" t="s">
        <v>251</v>
      </c>
      <c r="D451" s="95" t="s">
        <v>251</v>
      </c>
      <c r="E451" s="95" t="s">
        <v>108</v>
      </c>
      <c r="F451" s="95" t="s">
        <v>273</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291</v>
      </c>
      <c r="B452" s="107" t="str">
        <f t="shared" si="14"/>
        <v>Midlothian2005</v>
      </c>
      <c r="C452" s="95" t="s">
        <v>251</v>
      </c>
      <c r="D452" s="95" t="s">
        <v>251</v>
      </c>
      <c r="E452" s="95" t="s">
        <v>109</v>
      </c>
      <c r="F452" s="95" t="s">
        <v>274</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291</v>
      </c>
      <c r="B453" s="107" t="str">
        <f t="shared" si="14"/>
        <v>Midlothian2006</v>
      </c>
      <c r="C453" s="95" t="s">
        <v>251</v>
      </c>
      <c r="D453" s="95" t="s">
        <v>251</v>
      </c>
      <c r="E453" s="95" t="s">
        <v>109</v>
      </c>
      <c r="F453" s="95" t="s">
        <v>274</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291</v>
      </c>
      <c r="B454" s="107" t="str">
        <f t="shared" si="14"/>
        <v>Midlothian2007</v>
      </c>
      <c r="C454" s="95" t="s">
        <v>251</v>
      </c>
      <c r="D454" s="95" t="s">
        <v>251</v>
      </c>
      <c r="E454" s="95" t="s">
        <v>109</v>
      </c>
      <c r="F454" s="95" t="s">
        <v>274</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291</v>
      </c>
      <c r="B455" s="107" t="str">
        <f t="shared" si="14"/>
        <v>Midlothian2008</v>
      </c>
      <c r="C455" s="95" t="s">
        <v>251</v>
      </c>
      <c r="D455" s="95" t="s">
        <v>251</v>
      </c>
      <c r="E455" s="95" t="s">
        <v>109</v>
      </c>
      <c r="F455" s="95" t="s">
        <v>274</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291</v>
      </c>
      <c r="B456" s="107" t="str">
        <f t="shared" si="14"/>
        <v>Midlothian2009</v>
      </c>
      <c r="C456" s="95" t="s">
        <v>251</v>
      </c>
      <c r="D456" s="95" t="s">
        <v>251</v>
      </c>
      <c r="E456" s="95" t="s">
        <v>109</v>
      </c>
      <c r="F456" s="95" t="s">
        <v>274</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291</v>
      </c>
      <c r="B457" s="107" t="str">
        <f t="shared" si="14"/>
        <v>Midlothian2010</v>
      </c>
      <c r="C457" s="95" t="s">
        <v>251</v>
      </c>
      <c r="D457" s="95" t="s">
        <v>251</v>
      </c>
      <c r="E457" s="95" t="s">
        <v>109</v>
      </c>
      <c r="F457" s="95" t="s">
        <v>274</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291</v>
      </c>
      <c r="B458" s="107" t="str">
        <f t="shared" si="14"/>
        <v>Midlothian2011</v>
      </c>
      <c r="C458" s="95" t="s">
        <v>251</v>
      </c>
      <c r="D458" s="95" t="s">
        <v>251</v>
      </c>
      <c r="E458" s="95" t="s">
        <v>109</v>
      </c>
      <c r="F458" s="95" t="s">
        <v>274</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291</v>
      </c>
      <c r="B459" s="107" t="str">
        <f t="shared" si="14"/>
        <v>Midlothian2012</v>
      </c>
      <c r="C459" s="95" t="s">
        <v>251</v>
      </c>
      <c r="D459" s="95" t="s">
        <v>251</v>
      </c>
      <c r="E459" s="95" t="s">
        <v>109</v>
      </c>
      <c r="F459" s="95" t="s">
        <v>274</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291</v>
      </c>
      <c r="B460" s="107" t="str">
        <f t="shared" si="14"/>
        <v>Midlothian2013</v>
      </c>
      <c r="C460" s="95" t="s">
        <v>251</v>
      </c>
      <c r="D460" s="95" t="s">
        <v>251</v>
      </c>
      <c r="E460" s="95" t="s">
        <v>109</v>
      </c>
      <c r="F460" s="95" t="s">
        <v>274</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291</v>
      </c>
      <c r="B461" s="107" t="str">
        <f t="shared" si="14"/>
        <v>Moray2005</v>
      </c>
      <c r="C461" s="95" t="s">
        <v>251</v>
      </c>
      <c r="D461" s="95" t="s">
        <v>251</v>
      </c>
      <c r="E461" s="95" t="s">
        <v>110</v>
      </c>
      <c r="F461" s="95" t="s">
        <v>275</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291</v>
      </c>
      <c r="B462" s="107" t="str">
        <f t="shared" si="14"/>
        <v>Moray2006</v>
      </c>
      <c r="C462" s="95" t="s">
        <v>251</v>
      </c>
      <c r="D462" s="95" t="s">
        <v>251</v>
      </c>
      <c r="E462" s="95" t="s">
        <v>110</v>
      </c>
      <c r="F462" s="95" t="s">
        <v>275</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291</v>
      </c>
      <c r="B463" s="107" t="str">
        <f t="shared" si="14"/>
        <v>Moray2007</v>
      </c>
      <c r="C463" s="95" t="s">
        <v>251</v>
      </c>
      <c r="D463" s="95" t="s">
        <v>251</v>
      </c>
      <c r="E463" s="95" t="s">
        <v>110</v>
      </c>
      <c r="F463" s="95" t="s">
        <v>275</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291</v>
      </c>
      <c r="B464" s="107" t="str">
        <f t="shared" si="14"/>
        <v>Moray2008</v>
      </c>
      <c r="C464" s="95" t="s">
        <v>251</v>
      </c>
      <c r="D464" s="95" t="s">
        <v>251</v>
      </c>
      <c r="E464" s="95" t="s">
        <v>110</v>
      </c>
      <c r="F464" s="95" t="s">
        <v>275</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291</v>
      </c>
      <c r="B465" s="107" t="str">
        <f t="shared" si="14"/>
        <v>Moray2009</v>
      </c>
      <c r="C465" s="95" t="s">
        <v>251</v>
      </c>
      <c r="D465" s="95" t="s">
        <v>251</v>
      </c>
      <c r="E465" s="95" t="s">
        <v>110</v>
      </c>
      <c r="F465" s="95" t="s">
        <v>275</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291</v>
      </c>
      <c r="B466" s="107" t="str">
        <f t="shared" si="14"/>
        <v>Moray2010</v>
      </c>
      <c r="C466" s="95" t="s">
        <v>251</v>
      </c>
      <c r="D466" s="95" t="s">
        <v>251</v>
      </c>
      <c r="E466" s="95" t="s">
        <v>110</v>
      </c>
      <c r="F466" s="95" t="s">
        <v>275</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291</v>
      </c>
      <c r="B467" s="107" t="str">
        <f t="shared" si="14"/>
        <v>Moray2011</v>
      </c>
      <c r="C467" s="95" t="s">
        <v>251</v>
      </c>
      <c r="D467" s="95" t="s">
        <v>251</v>
      </c>
      <c r="E467" s="95" t="s">
        <v>110</v>
      </c>
      <c r="F467" s="95" t="s">
        <v>275</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291</v>
      </c>
      <c r="B468" s="107" t="str">
        <f t="shared" si="14"/>
        <v>Moray2012</v>
      </c>
      <c r="C468" s="95" t="s">
        <v>251</v>
      </c>
      <c r="D468" s="95" t="s">
        <v>251</v>
      </c>
      <c r="E468" s="95" t="s">
        <v>110</v>
      </c>
      <c r="F468" s="95" t="s">
        <v>275</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291</v>
      </c>
      <c r="B469" s="107" t="str">
        <f t="shared" si="14"/>
        <v>Moray2013</v>
      </c>
      <c r="C469" s="95" t="s">
        <v>251</v>
      </c>
      <c r="D469" s="95" t="s">
        <v>251</v>
      </c>
      <c r="E469" s="95" t="s">
        <v>110</v>
      </c>
      <c r="F469" s="95" t="s">
        <v>275</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291</v>
      </c>
      <c r="B470" s="107" t="str">
        <f t="shared" si="14"/>
        <v>North Ayrshire2005</v>
      </c>
      <c r="C470" s="95" t="s">
        <v>251</v>
      </c>
      <c r="D470" s="95" t="s">
        <v>251</v>
      </c>
      <c r="E470" s="95" t="s">
        <v>111</v>
      </c>
      <c r="F470" s="95" t="s">
        <v>276</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291</v>
      </c>
      <c r="B471" s="107" t="str">
        <f t="shared" si="14"/>
        <v>North Ayrshire2006</v>
      </c>
      <c r="C471" s="95" t="s">
        <v>251</v>
      </c>
      <c r="D471" s="95" t="s">
        <v>251</v>
      </c>
      <c r="E471" s="95" t="s">
        <v>111</v>
      </c>
      <c r="F471" s="95" t="s">
        <v>276</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291</v>
      </c>
      <c r="B472" s="107" t="str">
        <f t="shared" si="14"/>
        <v>North Ayrshire2007</v>
      </c>
      <c r="C472" s="95" t="s">
        <v>251</v>
      </c>
      <c r="D472" s="95" t="s">
        <v>251</v>
      </c>
      <c r="E472" s="95" t="s">
        <v>111</v>
      </c>
      <c r="F472" s="95" t="s">
        <v>276</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291</v>
      </c>
      <c r="B473" s="107" t="str">
        <f t="shared" si="14"/>
        <v>North Ayrshire2008</v>
      </c>
      <c r="C473" s="95" t="s">
        <v>251</v>
      </c>
      <c r="D473" s="95" t="s">
        <v>251</v>
      </c>
      <c r="E473" s="95" t="s">
        <v>111</v>
      </c>
      <c r="F473" s="95" t="s">
        <v>276</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291</v>
      </c>
      <c r="B474" s="107" t="str">
        <f t="shared" si="14"/>
        <v>North Ayrshire2009</v>
      </c>
      <c r="C474" s="95" t="s">
        <v>251</v>
      </c>
      <c r="D474" s="95" t="s">
        <v>251</v>
      </c>
      <c r="E474" s="95" t="s">
        <v>111</v>
      </c>
      <c r="F474" s="95" t="s">
        <v>276</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291</v>
      </c>
      <c r="B475" s="107" t="str">
        <f t="shared" si="14"/>
        <v>North Ayrshire2010</v>
      </c>
      <c r="C475" s="95" t="s">
        <v>251</v>
      </c>
      <c r="D475" s="95" t="s">
        <v>251</v>
      </c>
      <c r="E475" s="95" t="s">
        <v>111</v>
      </c>
      <c r="F475" s="95" t="s">
        <v>276</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291</v>
      </c>
      <c r="B476" s="107" t="str">
        <f t="shared" si="14"/>
        <v>North Ayrshire2011</v>
      </c>
      <c r="C476" s="95" t="s">
        <v>251</v>
      </c>
      <c r="D476" s="95" t="s">
        <v>251</v>
      </c>
      <c r="E476" s="95" t="s">
        <v>111</v>
      </c>
      <c r="F476" s="95" t="s">
        <v>276</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291</v>
      </c>
      <c r="B477" s="107" t="str">
        <f t="shared" si="14"/>
        <v>North Ayrshire2012</v>
      </c>
      <c r="C477" s="95" t="s">
        <v>251</v>
      </c>
      <c r="D477" s="95" t="s">
        <v>251</v>
      </c>
      <c r="E477" s="95" t="s">
        <v>111</v>
      </c>
      <c r="F477" s="95" t="s">
        <v>276</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291</v>
      </c>
      <c r="B478" s="107" t="str">
        <f t="shared" si="14"/>
        <v>North Ayrshire2013</v>
      </c>
      <c r="C478" s="95" t="s">
        <v>251</v>
      </c>
      <c r="D478" s="95" t="s">
        <v>251</v>
      </c>
      <c r="E478" s="95" t="s">
        <v>111</v>
      </c>
      <c r="F478" s="95" t="s">
        <v>276</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291</v>
      </c>
      <c r="B479" s="107" t="str">
        <f t="shared" si="14"/>
        <v>North Lanarkshire2005</v>
      </c>
      <c r="C479" s="95" t="s">
        <v>251</v>
      </c>
      <c r="D479" s="95" t="s">
        <v>251</v>
      </c>
      <c r="E479" s="95" t="s">
        <v>112</v>
      </c>
      <c r="F479" s="95" t="s">
        <v>277</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291</v>
      </c>
      <c r="B480" s="107" t="str">
        <f t="shared" si="14"/>
        <v>North Lanarkshire2006</v>
      </c>
      <c r="C480" s="95" t="s">
        <v>251</v>
      </c>
      <c r="D480" s="95" t="s">
        <v>251</v>
      </c>
      <c r="E480" s="95" t="s">
        <v>112</v>
      </c>
      <c r="F480" s="95" t="s">
        <v>277</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291</v>
      </c>
      <c r="B481" s="107" t="str">
        <f t="shared" si="14"/>
        <v>North Lanarkshire2007</v>
      </c>
      <c r="C481" s="95" t="s">
        <v>251</v>
      </c>
      <c r="D481" s="95" t="s">
        <v>251</v>
      </c>
      <c r="E481" s="95" t="s">
        <v>112</v>
      </c>
      <c r="F481" s="95" t="s">
        <v>277</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291</v>
      </c>
      <c r="B482" s="107" t="str">
        <f t="shared" si="14"/>
        <v>North Lanarkshire2008</v>
      </c>
      <c r="C482" s="95" t="s">
        <v>251</v>
      </c>
      <c r="D482" s="95" t="s">
        <v>251</v>
      </c>
      <c r="E482" s="95" t="s">
        <v>112</v>
      </c>
      <c r="F482" s="95" t="s">
        <v>277</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291</v>
      </c>
      <c r="B483" s="107" t="str">
        <f t="shared" ref="B483:B546" si="16">E483&amp;G483</f>
        <v>North Lanarkshire2009</v>
      </c>
      <c r="C483" s="95" t="s">
        <v>251</v>
      </c>
      <c r="D483" s="95" t="s">
        <v>251</v>
      </c>
      <c r="E483" s="95" t="s">
        <v>112</v>
      </c>
      <c r="F483" s="95" t="s">
        <v>277</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291</v>
      </c>
      <c r="B484" s="107" t="str">
        <f t="shared" si="16"/>
        <v>North Lanarkshire2010</v>
      </c>
      <c r="C484" s="95" t="s">
        <v>251</v>
      </c>
      <c r="D484" s="95" t="s">
        <v>251</v>
      </c>
      <c r="E484" s="95" t="s">
        <v>112</v>
      </c>
      <c r="F484" s="95" t="s">
        <v>277</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291</v>
      </c>
      <c r="B485" s="107" t="str">
        <f t="shared" si="16"/>
        <v>North Lanarkshire2011</v>
      </c>
      <c r="C485" s="95" t="s">
        <v>251</v>
      </c>
      <c r="D485" s="95" t="s">
        <v>251</v>
      </c>
      <c r="E485" s="95" t="s">
        <v>112</v>
      </c>
      <c r="F485" s="95" t="s">
        <v>277</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291</v>
      </c>
      <c r="B486" s="107" t="str">
        <f t="shared" si="16"/>
        <v>North Lanarkshire2012</v>
      </c>
      <c r="C486" s="95" t="s">
        <v>251</v>
      </c>
      <c r="D486" s="95" t="s">
        <v>251</v>
      </c>
      <c r="E486" s="95" t="s">
        <v>112</v>
      </c>
      <c r="F486" s="95" t="s">
        <v>277</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291</v>
      </c>
      <c r="B487" s="107" t="str">
        <f t="shared" si="16"/>
        <v>North Lanarkshire2013</v>
      </c>
      <c r="C487" s="95" t="s">
        <v>251</v>
      </c>
      <c r="D487" s="95" t="s">
        <v>251</v>
      </c>
      <c r="E487" s="95" t="s">
        <v>112</v>
      </c>
      <c r="F487" s="95" t="s">
        <v>277</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291</v>
      </c>
      <c r="B488" s="107" t="str">
        <f t="shared" si="16"/>
        <v>Orkney Islands2005</v>
      </c>
      <c r="C488" s="95" t="s">
        <v>251</v>
      </c>
      <c r="D488" s="95" t="s">
        <v>251</v>
      </c>
      <c r="E488" s="95" t="s">
        <v>278</v>
      </c>
      <c r="F488" s="95" t="s">
        <v>279</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291</v>
      </c>
      <c r="B489" s="107" t="str">
        <f t="shared" si="16"/>
        <v>Orkney Islands2006</v>
      </c>
      <c r="C489" s="95" t="s">
        <v>251</v>
      </c>
      <c r="D489" s="95" t="s">
        <v>251</v>
      </c>
      <c r="E489" s="95" t="s">
        <v>278</v>
      </c>
      <c r="F489" s="95" t="s">
        <v>279</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291</v>
      </c>
      <c r="B490" s="107" t="str">
        <f t="shared" si="16"/>
        <v>Orkney Islands2007</v>
      </c>
      <c r="C490" s="95" t="s">
        <v>251</v>
      </c>
      <c r="D490" s="95" t="s">
        <v>251</v>
      </c>
      <c r="E490" s="95" t="s">
        <v>278</v>
      </c>
      <c r="F490" s="95" t="s">
        <v>279</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291</v>
      </c>
      <c r="B491" s="107" t="str">
        <f t="shared" si="16"/>
        <v>Orkney Islands2008</v>
      </c>
      <c r="C491" s="95" t="s">
        <v>251</v>
      </c>
      <c r="D491" s="95" t="s">
        <v>251</v>
      </c>
      <c r="E491" s="95" t="s">
        <v>278</v>
      </c>
      <c r="F491" s="95" t="s">
        <v>279</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291</v>
      </c>
      <c r="B492" s="107" t="str">
        <f t="shared" si="16"/>
        <v>Orkney Islands2009</v>
      </c>
      <c r="C492" s="95" t="s">
        <v>251</v>
      </c>
      <c r="D492" s="95" t="s">
        <v>251</v>
      </c>
      <c r="E492" s="95" t="s">
        <v>278</v>
      </c>
      <c r="F492" s="95" t="s">
        <v>279</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291</v>
      </c>
      <c r="B493" s="107" t="str">
        <f t="shared" si="16"/>
        <v>Orkney Islands2010</v>
      </c>
      <c r="C493" s="95" t="s">
        <v>251</v>
      </c>
      <c r="D493" s="95" t="s">
        <v>251</v>
      </c>
      <c r="E493" s="95" t="s">
        <v>278</v>
      </c>
      <c r="F493" s="95" t="s">
        <v>279</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291</v>
      </c>
      <c r="B494" s="107" t="str">
        <f t="shared" si="16"/>
        <v>Orkney Islands2011</v>
      </c>
      <c r="C494" s="95" t="s">
        <v>251</v>
      </c>
      <c r="D494" s="95" t="s">
        <v>251</v>
      </c>
      <c r="E494" s="95" t="s">
        <v>278</v>
      </c>
      <c r="F494" s="95" t="s">
        <v>279</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291</v>
      </c>
      <c r="B495" s="107" t="str">
        <f t="shared" si="16"/>
        <v>Orkney Islands2012</v>
      </c>
      <c r="C495" s="95" t="s">
        <v>251</v>
      </c>
      <c r="D495" s="95" t="s">
        <v>251</v>
      </c>
      <c r="E495" s="95" t="s">
        <v>278</v>
      </c>
      <c r="F495" s="95" t="s">
        <v>279</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291</v>
      </c>
      <c r="B496" s="107" t="str">
        <f t="shared" si="16"/>
        <v>Orkney Islands2013</v>
      </c>
      <c r="C496" s="95" t="s">
        <v>251</v>
      </c>
      <c r="D496" s="95" t="s">
        <v>251</v>
      </c>
      <c r="E496" s="95" t="s">
        <v>278</v>
      </c>
      <c r="F496" s="95" t="s">
        <v>279</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291</v>
      </c>
      <c r="B497" s="107" t="str">
        <f t="shared" si="16"/>
        <v>Perth and Kinross2005</v>
      </c>
      <c r="C497" s="95" t="s">
        <v>251</v>
      </c>
      <c r="D497" s="95" t="s">
        <v>251</v>
      </c>
      <c r="E497" s="95" t="s">
        <v>113</v>
      </c>
      <c r="F497" s="95" t="s">
        <v>280</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291</v>
      </c>
      <c r="B498" s="107" t="str">
        <f t="shared" si="16"/>
        <v>Perth and Kinross2006</v>
      </c>
      <c r="C498" s="95" t="s">
        <v>251</v>
      </c>
      <c r="D498" s="95" t="s">
        <v>251</v>
      </c>
      <c r="E498" s="95" t="s">
        <v>113</v>
      </c>
      <c r="F498" s="95" t="s">
        <v>280</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291</v>
      </c>
      <c r="B499" s="107" t="str">
        <f t="shared" si="16"/>
        <v>Perth and Kinross2007</v>
      </c>
      <c r="C499" s="95" t="s">
        <v>251</v>
      </c>
      <c r="D499" s="95" t="s">
        <v>251</v>
      </c>
      <c r="E499" s="95" t="s">
        <v>113</v>
      </c>
      <c r="F499" s="95" t="s">
        <v>280</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291</v>
      </c>
      <c r="B500" s="107" t="str">
        <f t="shared" si="16"/>
        <v>Perth and Kinross2008</v>
      </c>
      <c r="C500" s="95" t="s">
        <v>251</v>
      </c>
      <c r="D500" s="95" t="s">
        <v>251</v>
      </c>
      <c r="E500" s="95" t="s">
        <v>113</v>
      </c>
      <c r="F500" s="95" t="s">
        <v>280</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291</v>
      </c>
      <c r="B501" s="107" t="str">
        <f t="shared" si="16"/>
        <v>Perth and Kinross2009</v>
      </c>
      <c r="C501" s="95" t="s">
        <v>251</v>
      </c>
      <c r="D501" s="95" t="s">
        <v>251</v>
      </c>
      <c r="E501" s="95" t="s">
        <v>113</v>
      </c>
      <c r="F501" s="95" t="s">
        <v>280</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291</v>
      </c>
      <c r="B502" s="107" t="str">
        <f t="shared" si="16"/>
        <v>Perth and Kinross2010</v>
      </c>
      <c r="C502" s="95" t="s">
        <v>251</v>
      </c>
      <c r="D502" s="95" t="s">
        <v>251</v>
      </c>
      <c r="E502" s="95" t="s">
        <v>113</v>
      </c>
      <c r="F502" s="95" t="s">
        <v>280</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291</v>
      </c>
      <c r="B503" s="107" t="str">
        <f t="shared" si="16"/>
        <v>Perth and Kinross2011</v>
      </c>
      <c r="C503" s="95" t="s">
        <v>251</v>
      </c>
      <c r="D503" s="95" t="s">
        <v>251</v>
      </c>
      <c r="E503" s="95" t="s">
        <v>113</v>
      </c>
      <c r="F503" s="95" t="s">
        <v>280</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291</v>
      </c>
      <c r="B504" s="107" t="str">
        <f t="shared" si="16"/>
        <v>Perth and Kinross2012</v>
      </c>
      <c r="C504" s="95" t="s">
        <v>251</v>
      </c>
      <c r="D504" s="95" t="s">
        <v>251</v>
      </c>
      <c r="E504" s="95" t="s">
        <v>113</v>
      </c>
      <c r="F504" s="95" t="s">
        <v>280</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291</v>
      </c>
      <c r="B505" s="107" t="str">
        <f t="shared" si="16"/>
        <v>Perth and Kinross2013</v>
      </c>
      <c r="C505" s="95" t="s">
        <v>251</v>
      </c>
      <c r="D505" s="95" t="s">
        <v>251</v>
      </c>
      <c r="E505" s="95" t="s">
        <v>113</v>
      </c>
      <c r="F505" s="95" t="s">
        <v>280</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291</v>
      </c>
      <c r="B506" s="107" t="str">
        <f t="shared" si="16"/>
        <v>Renfrewshire2005</v>
      </c>
      <c r="C506" s="95" t="s">
        <v>251</v>
      </c>
      <c r="D506" s="95" t="s">
        <v>251</v>
      </c>
      <c r="E506" s="95" t="s">
        <v>114</v>
      </c>
      <c r="F506" s="95" t="s">
        <v>281</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291</v>
      </c>
      <c r="B507" s="107" t="str">
        <f t="shared" si="16"/>
        <v>Renfrewshire2006</v>
      </c>
      <c r="C507" s="95" t="s">
        <v>251</v>
      </c>
      <c r="D507" s="95" t="s">
        <v>251</v>
      </c>
      <c r="E507" s="95" t="s">
        <v>114</v>
      </c>
      <c r="F507" s="95" t="s">
        <v>281</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291</v>
      </c>
      <c r="B508" s="107" t="str">
        <f t="shared" si="16"/>
        <v>Renfrewshire2007</v>
      </c>
      <c r="C508" s="95" t="s">
        <v>251</v>
      </c>
      <c r="D508" s="95" t="s">
        <v>251</v>
      </c>
      <c r="E508" s="95" t="s">
        <v>114</v>
      </c>
      <c r="F508" s="95" t="s">
        <v>281</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291</v>
      </c>
      <c r="B509" s="107" t="str">
        <f t="shared" si="16"/>
        <v>Renfrewshire2008</v>
      </c>
      <c r="C509" s="95" t="s">
        <v>251</v>
      </c>
      <c r="D509" s="95" t="s">
        <v>251</v>
      </c>
      <c r="E509" s="95" t="s">
        <v>114</v>
      </c>
      <c r="F509" s="95" t="s">
        <v>281</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291</v>
      </c>
      <c r="B510" s="107" t="str">
        <f t="shared" si="16"/>
        <v>Renfrewshire2009</v>
      </c>
      <c r="C510" s="95" t="s">
        <v>251</v>
      </c>
      <c r="D510" s="95" t="s">
        <v>251</v>
      </c>
      <c r="E510" s="95" t="s">
        <v>114</v>
      </c>
      <c r="F510" s="95" t="s">
        <v>281</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291</v>
      </c>
      <c r="B511" s="107" t="str">
        <f t="shared" si="16"/>
        <v>Renfrewshire2010</v>
      </c>
      <c r="C511" s="95" t="s">
        <v>251</v>
      </c>
      <c r="D511" s="95" t="s">
        <v>251</v>
      </c>
      <c r="E511" s="95" t="s">
        <v>114</v>
      </c>
      <c r="F511" s="95" t="s">
        <v>281</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291</v>
      </c>
      <c r="B512" s="107" t="str">
        <f t="shared" si="16"/>
        <v>Renfrewshire2011</v>
      </c>
      <c r="C512" s="95" t="s">
        <v>251</v>
      </c>
      <c r="D512" s="95" t="s">
        <v>251</v>
      </c>
      <c r="E512" s="95" t="s">
        <v>114</v>
      </c>
      <c r="F512" s="95" t="s">
        <v>281</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291</v>
      </c>
      <c r="B513" s="107" t="str">
        <f t="shared" si="16"/>
        <v>Renfrewshire2012</v>
      </c>
      <c r="C513" s="95" t="s">
        <v>251</v>
      </c>
      <c r="D513" s="95" t="s">
        <v>251</v>
      </c>
      <c r="E513" s="95" t="s">
        <v>114</v>
      </c>
      <c r="F513" s="95" t="s">
        <v>281</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291</v>
      </c>
      <c r="B514" s="107" t="str">
        <f t="shared" si="16"/>
        <v>Renfrewshire2013</v>
      </c>
      <c r="C514" s="95" t="s">
        <v>251</v>
      </c>
      <c r="D514" s="95" t="s">
        <v>251</v>
      </c>
      <c r="E514" s="95" t="s">
        <v>114</v>
      </c>
      <c r="F514" s="95" t="s">
        <v>281</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291</v>
      </c>
      <c r="B515" s="107" t="str">
        <f t="shared" si="16"/>
        <v>Scottish Borders2005</v>
      </c>
      <c r="C515" s="95" t="s">
        <v>251</v>
      </c>
      <c r="D515" s="95" t="s">
        <v>251</v>
      </c>
      <c r="E515" s="95" t="s">
        <v>115</v>
      </c>
      <c r="F515" s="95" t="s">
        <v>282</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291</v>
      </c>
      <c r="B516" s="107" t="str">
        <f t="shared" si="16"/>
        <v>Scottish Borders2006</v>
      </c>
      <c r="C516" s="95" t="s">
        <v>251</v>
      </c>
      <c r="D516" s="95" t="s">
        <v>251</v>
      </c>
      <c r="E516" s="95" t="s">
        <v>115</v>
      </c>
      <c r="F516" s="95" t="s">
        <v>282</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291</v>
      </c>
      <c r="B517" s="107" t="str">
        <f t="shared" si="16"/>
        <v>Scottish Borders2007</v>
      </c>
      <c r="C517" s="95" t="s">
        <v>251</v>
      </c>
      <c r="D517" s="95" t="s">
        <v>251</v>
      </c>
      <c r="E517" s="95" t="s">
        <v>115</v>
      </c>
      <c r="F517" s="95" t="s">
        <v>282</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291</v>
      </c>
      <c r="B518" s="107" t="str">
        <f t="shared" si="16"/>
        <v>Scottish Borders2008</v>
      </c>
      <c r="C518" s="95" t="s">
        <v>251</v>
      </c>
      <c r="D518" s="95" t="s">
        <v>251</v>
      </c>
      <c r="E518" s="95" t="s">
        <v>115</v>
      </c>
      <c r="F518" s="95" t="s">
        <v>282</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291</v>
      </c>
      <c r="B519" s="107" t="str">
        <f t="shared" si="16"/>
        <v>Scottish Borders2009</v>
      </c>
      <c r="C519" s="95" t="s">
        <v>251</v>
      </c>
      <c r="D519" s="95" t="s">
        <v>251</v>
      </c>
      <c r="E519" s="95" t="s">
        <v>115</v>
      </c>
      <c r="F519" s="95" t="s">
        <v>282</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291</v>
      </c>
      <c r="B520" s="107" t="str">
        <f t="shared" si="16"/>
        <v>Scottish Borders2010</v>
      </c>
      <c r="C520" s="95" t="s">
        <v>251</v>
      </c>
      <c r="D520" s="95" t="s">
        <v>251</v>
      </c>
      <c r="E520" s="95" t="s">
        <v>115</v>
      </c>
      <c r="F520" s="95" t="s">
        <v>282</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291</v>
      </c>
      <c r="B521" s="107" t="str">
        <f t="shared" si="16"/>
        <v>Scottish Borders2011</v>
      </c>
      <c r="C521" s="95" t="s">
        <v>251</v>
      </c>
      <c r="D521" s="95" t="s">
        <v>251</v>
      </c>
      <c r="E521" s="95" t="s">
        <v>115</v>
      </c>
      <c r="F521" s="95" t="s">
        <v>282</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291</v>
      </c>
      <c r="B522" s="107" t="str">
        <f t="shared" si="16"/>
        <v>Scottish Borders2012</v>
      </c>
      <c r="C522" s="95" t="s">
        <v>251</v>
      </c>
      <c r="D522" s="95" t="s">
        <v>251</v>
      </c>
      <c r="E522" s="95" t="s">
        <v>115</v>
      </c>
      <c r="F522" s="95" t="s">
        <v>282</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291</v>
      </c>
      <c r="B523" s="107" t="str">
        <f t="shared" si="16"/>
        <v>Scottish Borders2013</v>
      </c>
      <c r="C523" s="95" t="s">
        <v>251</v>
      </c>
      <c r="D523" s="95" t="s">
        <v>251</v>
      </c>
      <c r="E523" s="95" t="s">
        <v>115</v>
      </c>
      <c r="F523" s="95" t="s">
        <v>282</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291</v>
      </c>
      <c r="B524" s="107" t="str">
        <f t="shared" si="16"/>
        <v>Shetland Islands2005</v>
      </c>
      <c r="C524" s="95" t="s">
        <v>251</v>
      </c>
      <c r="D524" s="95" t="s">
        <v>251</v>
      </c>
      <c r="E524" s="95" t="s">
        <v>283</v>
      </c>
      <c r="F524" s="95" t="s">
        <v>284</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291</v>
      </c>
      <c r="B525" s="107" t="str">
        <f t="shared" si="16"/>
        <v>Shetland Islands2006</v>
      </c>
      <c r="C525" s="95" t="s">
        <v>251</v>
      </c>
      <c r="D525" s="95" t="s">
        <v>251</v>
      </c>
      <c r="E525" s="95" t="s">
        <v>283</v>
      </c>
      <c r="F525" s="95" t="s">
        <v>284</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291</v>
      </c>
      <c r="B526" s="107" t="str">
        <f t="shared" si="16"/>
        <v>Shetland Islands2007</v>
      </c>
      <c r="C526" s="95" t="s">
        <v>251</v>
      </c>
      <c r="D526" s="95" t="s">
        <v>251</v>
      </c>
      <c r="E526" s="95" t="s">
        <v>283</v>
      </c>
      <c r="F526" s="95" t="s">
        <v>284</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291</v>
      </c>
      <c r="B527" s="107" t="str">
        <f t="shared" si="16"/>
        <v>Shetland Islands2008</v>
      </c>
      <c r="C527" s="95" t="s">
        <v>251</v>
      </c>
      <c r="D527" s="95" t="s">
        <v>251</v>
      </c>
      <c r="E527" s="95" t="s">
        <v>283</v>
      </c>
      <c r="F527" s="95" t="s">
        <v>284</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291</v>
      </c>
      <c r="B528" s="107" t="str">
        <f t="shared" si="16"/>
        <v>Shetland Islands2009</v>
      </c>
      <c r="C528" s="95" t="s">
        <v>251</v>
      </c>
      <c r="D528" s="95" t="s">
        <v>251</v>
      </c>
      <c r="E528" s="95" t="s">
        <v>283</v>
      </c>
      <c r="F528" s="95" t="s">
        <v>284</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291</v>
      </c>
      <c r="B529" s="107" t="str">
        <f t="shared" si="16"/>
        <v>Shetland Islands2010</v>
      </c>
      <c r="C529" s="95" t="s">
        <v>251</v>
      </c>
      <c r="D529" s="95" t="s">
        <v>251</v>
      </c>
      <c r="E529" s="95" t="s">
        <v>283</v>
      </c>
      <c r="F529" s="95" t="s">
        <v>284</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291</v>
      </c>
      <c r="B530" s="107" t="str">
        <f t="shared" si="16"/>
        <v>Shetland Islands2011</v>
      </c>
      <c r="C530" s="95" t="s">
        <v>251</v>
      </c>
      <c r="D530" s="95" t="s">
        <v>251</v>
      </c>
      <c r="E530" s="95" t="s">
        <v>283</v>
      </c>
      <c r="F530" s="95" t="s">
        <v>284</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291</v>
      </c>
      <c r="B531" s="107" t="str">
        <f t="shared" si="16"/>
        <v>Shetland Islands2012</v>
      </c>
      <c r="C531" s="95" t="s">
        <v>251</v>
      </c>
      <c r="D531" s="95" t="s">
        <v>251</v>
      </c>
      <c r="E531" s="95" t="s">
        <v>283</v>
      </c>
      <c r="F531" s="95" t="s">
        <v>284</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291</v>
      </c>
      <c r="B532" s="107" t="str">
        <f t="shared" si="16"/>
        <v>Shetland Islands2013</v>
      </c>
      <c r="C532" s="95" t="s">
        <v>251</v>
      </c>
      <c r="D532" s="95" t="s">
        <v>251</v>
      </c>
      <c r="E532" s="95" t="s">
        <v>283</v>
      </c>
      <c r="F532" s="95" t="s">
        <v>284</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291</v>
      </c>
      <c r="B533" s="107" t="str">
        <f t="shared" si="16"/>
        <v>South Ayrshire2005</v>
      </c>
      <c r="C533" s="95" t="s">
        <v>251</v>
      </c>
      <c r="D533" s="95" t="s">
        <v>251</v>
      </c>
      <c r="E533" s="95" t="s">
        <v>116</v>
      </c>
      <c r="F533" s="95" t="s">
        <v>285</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291</v>
      </c>
      <c r="B534" s="107" t="str">
        <f t="shared" si="16"/>
        <v>South Ayrshire2006</v>
      </c>
      <c r="C534" s="95" t="s">
        <v>251</v>
      </c>
      <c r="D534" s="95" t="s">
        <v>251</v>
      </c>
      <c r="E534" s="95" t="s">
        <v>116</v>
      </c>
      <c r="F534" s="95" t="s">
        <v>285</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291</v>
      </c>
      <c r="B535" s="107" t="str">
        <f t="shared" si="16"/>
        <v>South Ayrshire2007</v>
      </c>
      <c r="C535" s="95" t="s">
        <v>251</v>
      </c>
      <c r="D535" s="95" t="s">
        <v>251</v>
      </c>
      <c r="E535" s="95" t="s">
        <v>116</v>
      </c>
      <c r="F535" s="95" t="s">
        <v>285</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291</v>
      </c>
      <c r="B536" s="107" t="str">
        <f t="shared" si="16"/>
        <v>South Ayrshire2008</v>
      </c>
      <c r="C536" s="95" t="s">
        <v>251</v>
      </c>
      <c r="D536" s="95" t="s">
        <v>251</v>
      </c>
      <c r="E536" s="95" t="s">
        <v>116</v>
      </c>
      <c r="F536" s="95" t="s">
        <v>285</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291</v>
      </c>
      <c r="B537" s="107" t="str">
        <f t="shared" si="16"/>
        <v>South Ayrshire2009</v>
      </c>
      <c r="C537" s="95" t="s">
        <v>251</v>
      </c>
      <c r="D537" s="95" t="s">
        <v>251</v>
      </c>
      <c r="E537" s="95" t="s">
        <v>116</v>
      </c>
      <c r="F537" s="95" t="s">
        <v>285</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291</v>
      </c>
      <c r="B538" s="107" t="str">
        <f t="shared" si="16"/>
        <v>South Ayrshire2010</v>
      </c>
      <c r="C538" s="95" t="s">
        <v>251</v>
      </c>
      <c r="D538" s="95" t="s">
        <v>251</v>
      </c>
      <c r="E538" s="95" t="s">
        <v>116</v>
      </c>
      <c r="F538" s="95" t="s">
        <v>285</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291</v>
      </c>
      <c r="B539" s="107" t="str">
        <f t="shared" si="16"/>
        <v>South Ayrshire2011</v>
      </c>
      <c r="C539" s="95" t="s">
        <v>251</v>
      </c>
      <c r="D539" s="95" t="s">
        <v>251</v>
      </c>
      <c r="E539" s="95" t="s">
        <v>116</v>
      </c>
      <c r="F539" s="95" t="s">
        <v>285</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291</v>
      </c>
      <c r="B540" s="107" t="str">
        <f t="shared" si="16"/>
        <v>South Ayrshire2012</v>
      </c>
      <c r="C540" s="95" t="s">
        <v>251</v>
      </c>
      <c r="D540" s="95" t="s">
        <v>251</v>
      </c>
      <c r="E540" s="95" t="s">
        <v>116</v>
      </c>
      <c r="F540" s="95" t="s">
        <v>285</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291</v>
      </c>
      <c r="B541" s="107" t="str">
        <f t="shared" si="16"/>
        <v>South Ayrshire2013</v>
      </c>
      <c r="C541" s="95" t="s">
        <v>251</v>
      </c>
      <c r="D541" s="95" t="s">
        <v>251</v>
      </c>
      <c r="E541" s="95" t="s">
        <v>116</v>
      </c>
      <c r="F541" s="95" t="s">
        <v>285</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291</v>
      </c>
      <c r="B542" s="107" t="str">
        <f t="shared" si="16"/>
        <v>South Lanarkshire2005</v>
      </c>
      <c r="C542" s="95" t="s">
        <v>251</v>
      </c>
      <c r="D542" s="95" t="s">
        <v>251</v>
      </c>
      <c r="E542" s="95" t="s">
        <v>117</v>
      </c>
      <c r="F542" s="95" t="s">
        <v>286</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291</v>
      </c>
      <c r="B543" s="107" t="str">
        <f t="shared" si="16"/>
        <v>South Lanarkshire2006</v>
      </c>
      <c r="C543" s="95" t="s">
        <v>251</v>
      </c>
      <c r="D543" s="95" t="s">
        <v>251</v>
      </c>
      <c r="E543" s="95" t="s">
        <v>117</v>
      </c>
      <c r="F543" s="95" t="s">
        <v>286</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291</v>
      </c>
      <c r="B544" s="107" t="str">
        <f t="shared" si="16"/>
        <v>South Lanarkshire2007</v>
      </c>
      <c r="C544" s="95" t="s">
        <v>251</v>
      </c>
      <c r="D544" s="95" t="s">
        <v>251</v>
      </c>
      <c r="E544" s="95" t="s">
        <v>117</v>
      </c>
      <c r="F544" s="95" t="s">
        <v>286</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291</v>
      </c>
      <c r="B545" s="107" t="str">
        <f t="shared" si="16"/>
        <v>South Lanarkshire2008</v>
      </c>
      <c r="C545" s="95" t="s">
        <v>251</v>
      </c>
      <c r="D545" s="95" t="s">
        <v>251</v>
      </c>
      <c r="E545" s="95" t="s">
        <v>117</v>
      </c>
      <c r="F545" s="95" t="s">
        <v>286</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291</v>
      </c>
      <c r="B546" s="107" t="str">
        <f t="shared" si="16"/>
        <v>South Lanarkshire2009</v>
      </c>
      <c r="C546" s="95" t="s">
        <v>251</v>
      </c>
      <c r="D546" s="95" t="s">
        <v>251</v>
      </c>
      <c r="E546" s="95" t="s">
        <v>117</v>
      </c>
      <c r="F546" s="95" t="s">
        <v>286</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291</v>
      </c>
      <c r="B547" s="107" t="str">
        <f t="shared" ref="B547:B577" si="18">E547&amp;G547</f>
        <v>South Lanarkshire2010</v>
      </c>
      <c r="C547" s="95" t="s">
        <v>251</v>
      </c>
      <c r="D547" s="95" t="s">
        <v>251</v>
      </c>
      <c r="E547" s="95" t="s">
        <v>117</v>
      </c>
      <c r="F547" s="95" t="s">
        <v>286</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291</v>
      </c>
      <c r="B548" s="107" t="str">
        <f t="shared" si="18"/>
        <v>South Lanarkshire2011</v>
      </c>
      <c r="C548" s="95" t="s">
        <v>251</v>
      </c>
      <c r="D548" s="95" t="s">
        <v>251</v>
      </c>
      <c r="E548" s="95" t="s">
        <v>117</v>
      </c>
      <c r="F548" s="95" t="s">
        <v>286</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291</v>
      </c>
      <c r="B549" s="107" t="str">
        <f t="shared" si="18"/>
        <v>South Lanarkshire2012</v>
      </c>
      <c r="C549" s="95" t="s">
        <v>251</v>
      </c>
      <c r="D549" s="95" t="s">
        <v>251</v>
      </c>
      <c r="E549" s="95" t="s">
        <v>117</v>
      </c>
      <c r="F549" s="95" t="s">
        <v>286</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291</v>
      </c>
      <c r="B550" s="107" t="str">
        <f t="shared" si="18"/>
        <v>South Lanarkshire2013</v>
      </c>
      <c r="C550" s="95" t="s">
        <v>251</v>
      </c>
      <c r="D550" s="95" t="s">
        <v>251</v>
      </c>
      <c r="E550" s="95" t="s">
        <v>117</v>
      </c>
      <c r="F550" s="95" t="s">
        <v>286</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291</v>
      </c>
      <c r="B551" s="107" t="str">
        <f t="shared" si="18"/>
        <v>Stirling2005</v>
      </c>
      <c r="C551" s="95" t="s">
        <v>251</v>
      </c>
      <c r="D551" s="95" t="s">
        <v>251</v>
      </c>
      <c r="E551" s="95" t="s">
        <v>118</v>
      </c>
      <c r="F551" s="95" t="s">
        <v>287</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291</v>
      </c>
      <c r="B552" s="107" t="str">
        <f t="shared" si="18"/>
        <v>Stirling2006</v>
      </c>
      <c r="C552" s="95" t="s">
        <v>251</v>
      </c>
      <c r="D552" s="95" t="s">
        <v>251</v>
      </c>
      <c r="E552" s="95" t="s">
        <v>118</v>
      </c>
      <c r="F552" s="95" t="s">
        <v>287</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291</v>
      </c>
      <c r="B553" s="107" t="str">
        <f t="shared" si="18"/>
        <v>Stirling2007</v>
      </c>
      <c r="C553" s="95" t="s">
        <v>251</v>
      </c>
      <c r="D553" s="95" t="s">
        <v>251</v>
      </c>
      <c r="E553" s="95" t="s">
        <v>118</v>
      </c>
      <c r="F553" s="95" t="s">
        <v>287</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291</v>
      </c>
      <c r="B554" s="107" t="str">
        <f t="shared" si="18"/>
        <v>Stirling2008</v>
      </c>
      <c r="C554" s="95" t="s">
        <v>251</v>
      </c>
      <c r="D554" s="95" t="s">
        <v>251</v>
      </c>
      <c r="E554" s="95" t="s">
        <v>118</v>
      </c>
      <c r="F554" s="95" t="s">
        <v>287</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291</v>
      </c>
      <c r="B555" s="107" t="str">
        <f t="shared" si="18"/>
        <v>Stirling2009</v>
      </c>
      <c r="C555" s="95" t="s">
        <v>251</v>
      </c>
      <c r="D555" s="95" t="s">
        <v>251</v>
      </c>
      <c r="E555" s="95" t="s">
        <v>118</v>
      </c>
      <c r="F555" s="95" t="s">
        <v>287</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291</v>
      </c>
      <c r="B556" s="107" t="str">
        <f t="shared" si="18"/>
        <v>Stirling2010</v>
      </c>
      <c r="C556" s="95" t="s">
        <v>251</v>
      </c>
      <c r="D556" s="95" t="s">
        <v>251</v>
      </c>
      <c r="E556" s="95" t="s">
        <v>118</v>
      </c>
      <c r="F556" s="95" t="s">
        <v>287</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291</v>
      </c>
      <c r="B557" s="107" t="str">
        <f t="shared" si="18"/>
        <v>Stirling2011</v>
      </c>
      <c r="C557" s="95" t="s">
        <v>251</v>
      </c>
      <c r="D557" s="95" t="s">
        <v>251</v>
      </c>
      <c r="E557" s="95" t="s">
        <v>118</v>
      </c>
      <c r="F557" s="95" t="s">
        <v>287</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291</v>
      </c>
      <c r="B558" s="107" t="str">
        <f t="shared" si="18"/>
        <v>Stirling2012</v>
      </c>
      <c r="C558" s="95" t="s">
        <v>251</v>
      </c>
      <c r="D558" s="95" t="s">
        <v>251</v>
      </c>
      <c r="E558" s="95" t="s">
        <v>118</v>
      </c>
      <c r="F558" s="95" t="s">
        <v>287</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291</v>
      </c>
      <c r="B559" s="107" t="str">
        <f t="shared" si="18"/>
        <v>Stirling2013</v>
      </c>
      <c r="C559" s="95" t="s">
        <v>251</v>
      </c>
      <c r="D559" s="95" t="s">
        <v>251</v>
      </c>
      <c r="E559" s="95" t="s">
        <v>118</v>
      </c>
      <c r="F559" s="95" t="s">
        <v>287</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291</v>
      </c>
      <c r="B560" s="107" t="str">
        <f t="shared" si="18"/>
        <v>West Dunbartonshire2005</v>
      </c>
      <c r="C560" s="95" t="s">
        <v>251</v>
      </c>
      <c r="D560" s="95" t="s">
        <v>251</v>
      </c>
      <c r="E560" s="95" t="s">
        <v>119</v>
      </c>
      <c r="F560" s="95" t="s">
        <v>288</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291</v>
      </c>
      <c r="B561" s="107" t="str">
        <f t="shared" si="18"/>
        <v>West Dunbartonshire2006</v>
      </c>
      <c r="C561" s="95" t="s">
        <v>251</v>
      </c>
      <c r="D561" s="95" t="s">
        <v>251</v>
      </c>
      <c r="E561" s="95" t="s">
        <v>119</v>
      </c>
      <c r="F561" s="95" t="s">
        <v>288</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291</v>
      </c>
      <c r="B562" s="107" t="str">
        <f t="shared" si="18"/>
        <v>West Dunbartonshire2007</v>
      </c>
      <c r="C562" s="95" t="s">
        <v>251</v>
      </c>
      <c r="D562" s="95" t="s">
        <v>251</v>
      </c>
      <c r="E562" s="95" t="s">
        <v>119</v>
      </c>
      <c r="F562" s="95" t="s">
        <v>288</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291</v>
      </c>
      <c r="B563" s="107" t="str">
        <f t="shared" si="18"/>
        <v>West Dunbartonshire2008</v>
      </c>
      <c r="C563" s="95" t="s">
        <v>251</v>
      </c>
      <c r="D563" s="95" t="s">
        <v>251</v>
      </c>
      <c r="E563" s="95" t="s">
        <v>119</v>
      </c>
      <c r="F563" s="95" t="s">
        <v>288</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291</v>
      </c>
      <c r="B564" s="107" t="str">
        <f t="shared" si="18"/>
        <v>West Dunbartonshire2009</v>
      </c>
      <c r="C564" s="95" t="s">
        <v>251</v>
      </c>
      <c r="D564" s="95" t="s">
        <v>251</v>
      </c>
      <c r="E564" s="95" t="s">
        <v>119</v>
      </c>
      <c r="F564" s="95" t="s">
        <v>288</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291</v>
      </c>
      <c r="B565" s="107" t="str">
        <f t="shared" si="18"/>
        <v>West Dunbartonshire2010</v>
      </c>
      <c r="C565" s="95" t="s">
        <v>251</v>
      </c>
      <c r="D565" s="95" t="s">
        <v>251</v>
      </c>
      <c r="E565" s="95" t="s">
        <v>119</v>
      </c>
      <c r="F565" s="95" t="s">
        <v>288</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291</v>
      </c>
      <c r="B566" s="107" t="str">
        <f t="shared" si="18"/>
        <v>West Dunbartonshire2011</v>
      </c>
      <c r="C566" s="95" t="s">
        <v>251</v>
      </c>
      <c r="D566" s="95" t="s">
        <v>251</v>
      </c>
      <c r="E566" s="95" t="s">
        <v>119</v>
      </c>
      <c r="F566" s="95" t="s">
        <v>288</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291</v>
      </c>
      <c r="B567" s="107" t="str">
        <f t="shared" si="18"/>
        <v>West Dunbartonshire2012</v>
      </c>
      <c r="C567" s="95" t="s">
        <v>251</v>
      </c>
      <c r="D567" s="95" t="s">
        <v>251</v>
      </c>
      <c r="E567" s="95" t="s">
        <v>119</v>
      </c>
      <c r="F567" s="95" t="s">
        <v>288</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291</v>
      </c>
      <c r="B568" s="107" t="str">
        <f t="shared" si="18"/>
        <v>West Dunbartonshire2013</v>
      </c>
      <c r="C568" s="95" t="s">
        <v>251</v>
      </c>
      <c r="D568" s="95" t="s">
        <v>251</v>
      </c>
      <c r="E568" s="95" t="s">
        <v>119</v>
      </c>
      <c r="F568" s="95" t="s">
        <v>288</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291</v>
      </c>
      <c r="B569" s="107" t="str">
        <f t="shared" si="18"/>
        <v>West Lothian2005</v>
      </c>
      <c r="C569" s="95" t="s">
        <v>251</v>
      </c>
      <c r="D569" s="95" t="s">
        <v>251</v>
      </c>
      <c r="E569" s="95" t="s">
        <v>120</v>
      </c>
      <c r="F569" s="95" t="s">
        <v>289</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291</v>
      </c>
      <c r="B570" s="107" t="str">
        <f t="shared" si="18"/>
        <v>West Lothian2006</v>
      </c>
      <c r="C570" s="95" t="s">
        <v>251</v>
      </c>
      <c r="D570" s="95" t="s">
        <v>251</v>
      </c>
      <c r="E570" s="95" t="s">
        <v>120</v>
      </c>
      <c r="F570" s="95" t="s">
        <v>289</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291</v>
      </c>
      <c r="B571" s="107" t="str">
        <f t="shared" si="18"/>
        <v>West Lothian2007</v>
      </c>
      <c r="C571" s="95" t="s">
        <v>251</v>
      </c>
      <c r="D571" s="95" t="s">
        <v>251</v>
      </c>
      <c r="E571" s="95" t="s">
        <v>120</v>
      </c>
      <c r="F571" s="95" t="s">
        <v>289</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291</v>
      </c>
      <c r="B572" s="107" t="str">
        <f t="shared" si="18"/>
        <v>West Lothian2008</v>
      </c>
      <c r="C572" s="95" t="s">
        <v>251</v>
      </c>
      <c r="D572" s="95" t="s">
        <v>251</v>
      </c>
      <c r="E572" s="95" t="s">
        <v>120</v>
      </c>
      <c r="F572" s="95" t="s">
        <v>289</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291</v>
      </c>
      <c r="B573" s="107" t="str">
        <f t="shared" si="18"/>
        <v>West Lothian2009</v>
      </c>
      <c r="C573" s="95" t="s">
        <v>251</v>
      </c>
      <c r="D573" s="95" t="s">
        <v>251</v>
      </c>
      <c r="E573" s="95" t="s">
        <v>120</v>
      </c>
      <c r="F573" s="95" t="s">
        <v>289</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291</v>
      </c>
      <c r="B574" s="107" t="str">
        <f t="shared" si="18"/>
        <v>West Lothian2010</v>
      </c>
      <c r="C574" s="95" t="s">
        <v>251</v>
      </c>
      <c r="D574" s="95" t="s">
        <v>251</v>
      </c>
      <c r="E574" s="95" t="s">
        <v>120</v>
      </c>
      <c r="F574" s="95" t="s">
        <v>289</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291</v>
      </c>
      <c r="B575" s="107" t="str">
        <f t="shared" si="18"/>
        <v>West Lothian2011</v>
      </c>
      <c r="C575" s="95" t="s">
        <v>251</v>
      </c>
      <c r="D575" s="95" t="s">
        <v>251</v>
      </c>
      <c r="E575" s="95" t="s">
        <v>120</v>
      </c>
      <c r="F575" s="95" t="s">
        <v>289</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291</v>
      </c>
      <c r="B576" s="107" t="str">
        <f t="shared" si="18"/>
        <v>West Lothian2012</v>
      </c>
      <c r="C576" s="95" t="s">
        <v>251</v>
      </c>
      <c r="D576" s="95" t="s">
        <v>251</v>
      </c>
      <c r="E576" s="95" t="s">
        <v>120</v>
      </c>
      <c r="F576" s="95" t="s">
        <v>289</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291</v>
      </c>
      <c r="B577" s="107" t="str">
        <f t="shared" si="18"/>
        <v>West Lothian2013</v>
      </c>
      <c r="C577" s="95" t="s">
        <v>251</v>
      </c>
      <c r="D577" s="95" t="s">
        <v>251</v>
      </c>
      <c r="E577" s="95" t="s">
        <v>120</v>
      </c>
      <c r="F577" s="95" t="s">
        <v>289</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2015-07-20T11:27:27Z</cp:lastPrinted>
  <dcterms:created xsi:type="dcterms:W3CDTF">2014-10-29T16:20:01Z</dcterms:created>
  <dcterms:modified xsi:type="dcterms:W3CDTF">2016-01-13T10:27:50Z</dcterms:modified>
</cp:coreProperties>
</file>