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mc:AlternateContent xmlns:mc="http://schemas.openxmlformats.org/markup-compatibility/2006">
    <mc:Choice Requires="x15">
      <x15ac:absPath xmlns:x15ac="http://schemas.microsoft.com/office/spreadsheetml/2010/11/ac" url="\\ksbfs1\I_Drive\SSN\Climate Change Reporting\2014-15 Reports\Final Reports\Final reports ready for website\Local Authorities\"/>
    </mc:Choice>
  </mc:AlternateContent>
  <bookViews>
    <workbookView xWindow="0" yWindow="0" windowWidth="28800" windowHeight="11835"/>
  </bookViews>
  <sheets>
    <sheet name="Required section" sheetId="7" r:id="rId1"/>
    <sheet name="ListsReq" sheetId="8" state="hidden" r:id="rId2"/>
    <sheet name="ListsRec" sheetId="2" state="hidden" r:id="rId3"/>
    <sheet name="Recommended - Wider Influence" sheetId="3" r:id="rId4"/>
    <sheet name="LACO2 data" sheetId="6" state="hidden" r:id="rId5"/>
    <sheet name="Sheet2" sheetId="5" state="hidden" r:id="rId6"/>
  </sheets>
  <externalReferences>
    <externalReference r:id="rId7"/>
  </externalReferences>
  <definedNames>
    <definedName name="_xlnm._FilterDatabase" localSheetId="4" hidden="1">'LACO2 data'!$A$1:$AB$577</definedName>
    <definedName name="actiontype">ListsRec!$B$3:$B$6</definedName>
    <definedName name="ActionTypePartnership">ListsRec!$M$3:$M$9</definedName>
    <definedName name="All_Sectors">ListsRec!$O$20:$O$23</definedName>
    <definedName name="Behaviour">ListsRec!$K$3:$K$5</definedName>
    <definedName name="Business_Industry_and_Public_Sector">ListsRec!$J$20:$J$30</definedName>
    <definedName name="direction">ListsReq!$AR$3:$AR$4</definedName>
    <definedName name="emissionsource">ListsReq!$AC$3:$AC$34</definedName>
    <definedName name="emissionsource1">ListsReq!$AC$3:$AC$61</definedName>
    <definedName name="emissionsource2">ListsReq!$AG$3:$AG$20</definedName>
    <definedName name="Energy">ListsRec!$I$20:$I$27</definedName>
    <definedName name="Estimated">ListsReq!$AO$3:$AO$4</definedName>
    <definedName name="Full_dataset">'LACO2 data'!$A$2:$AB$289</definedName>
    <definedName name="FundingSource">ListsRec!$I$3:$I$7</definedName>
    <definedName name="FundingStatus">ListsRec!$J$3:$J$5</definedName>
    <definedName name="Homes_and_Communities">ListsRec!$K$20:$K$31</definedName>
    <definedName name="LACO2datasets">ListsRec!$E$23:$E$25</definedName>
    <definedName name="LAs">ListsRec!$C$21:$C$52</definedName>
    <definedName name="level">ListsReq!$AL$3:$AL$7</definedName>
    <definedName name="metric">ListsReq!$BB$3:$BB$12</definedName>
    <definedName name="ObjectiveB1">ListsReq!$AV$3:$AV$21</definedName>
    <definedName name="ObjectiveB2">ListsReq!$AW$3:$AW$24</definedName>
    <definedName name="ObjectiveB3">ListsReq!$AX$3:$AX$18</definedName>
    <definedName name="ObjectiveN1">ListsReq!$AS$3:$AS$16</definedName>
    <definedName name="ObjectiveN2">ListsReq!$AT$3:$AT$25</definedName>
    <definedName name="ObjectiveN3">ListsReq!$AU$3:$AU$19</definedName>
    <definedName name="ObjectiveS1">ListsReq!$AY$3:$AY$9</definedName>
    <definedName name="ObjectiveS2">ListsReq!$AZ$3:$AZ$17</definedName>
    <definedName name="ObjectiveS3">ListsReq!$BA$3:$BA$17</definedName>
    <definedName name="ObjetiveN1">ListsReq!$AS$3:$AS$16</definedName>
    <definedName name="OjectiveN2">ListsReq!$AT$3:$AT$25</definedName>
    <definedName name="OLE_LINK1" localSheetId="0">'Required section'!$E$54</definedName>
    <definedName name="PartnershipRole">ListsRec!$L$3:$L$5</definedName>
    <definedName name="_xlnm.Print_Area" localSheetId="3">'Recommended - Wider Influence'!$A$1:$X$92</definedName>
    <definedName name="_xlnm.Print_Area" localSheetId="0">'Required section'!$A$1:$M$407</definedName>
    <definedName name="probability">ListsReq!$AA$3:$AA$6</definedName>
    <definedName name="ProjectRole">ListsRec!$L$3:$L$5</definedName>
    <definedName name="ProjectStatus">ListsRec!$C$3:$C$6</definedName>
    <definedName name="RPP2BusinessIndustryPublicSector">ListsRec!$E$3:$E$12</definedName>
    <definedName name="RPP2HomesCommunities">ListsRec!$D$3:$D$14</definedName>
    <definedName name="RPP2RuralLandUse">ListsRec!$H$3:$H$9</definedName>
    <definedName name="RPP2Transport">ListsRec!$F$3:$F$8</definedName>
    <definedName name="RPP2WasteResourceEfficiency">ListsRec!$G$3:$G$5</definedName>
    <definedName name="RPPSectors">ListsRec!$I$18:$O$18</definedName>
    <definedName name="Rural_Land_Use">ListsRec!$N$20:$N$30</definedName>
    <definedName name="Scope">ListsReq!$AQ$3:$AQ$5</definedName>
    <definedName name="Subset_dataset">'LACO2 data'!$A$290:$AB$577</definedName>
    <definedName name="targetboundary">ListsReq!$Y$3:$Y$15</definedName>
    <definedName name="targettype">ListsReq!$W$3:$W$5</definedName>
    <definedName name="Transport">ListsRec!$L$20:$L$27</definedName>
    <definedName name="typeorganisation">ListsReq!$AJ$3:$AJ$15</definedName>
    <definedName name="unitCO2">ListsReq!$B$3:$B$4</definedName>
    <definedName name="unitCO2A">ListsReq!$B$3:$B$4</definedName>
    <definedName name="unitCO2B">ListsReq!$U$3:$U$5</definedName>
    <definedName name="unitCO2C">ListsReq!$V$3:$V$14</definedName>
    <definedName name="unitCO2D">ListsReq!$AH$3:$AH$17</definedName>
    <definedName name="unitCO2E">ListsReq!$AI$3:$AI$11</definedName>
    <definedName name="unitsCO2C">ListsReq!$V$3:$V$12</definedName>
    <definedName name="Waste_and_Resource_Efficiency">ListsRec!$M$20:$M$27</definedName>
    <definedName name="year">ListsReq!$C$3:$C$36</definedName>
    <definedName name="yeartype">ListsReq!$S$3:$S$6</definedName>
    <definedName name="yeartype2">ListsReq!$BD$3:$BD$23</definedName>
    <definedName name="yesno">ListsReq!$AN$3:$AN$6</definedName>
    <definedName name="yesno2">ListsReq!$AP$3:$AP$5</definedName>
    <definedName name="Z_24BDF9BF_3E89_4D14_855A_139B7B0A48CA_.wvu.Cols" localSheetId="3" hidden="1">'Recommended - Wider Influence'!$G:$G</definedName>
    <definedName name="Z_24BDF9BF_3E89_4D14_855A_139B7B0A48CA_.wvu.PrintArea" localSheetId="3" hidden="1">'Recommended - Wider Influence'!$C$45:$W$48</definedName>
  </definedNames>
  <calcPr calcId="152511"/>
  <customWorkbookViews>
    <customWorkbookView name="Ryan Glancy - Personal View" guid="{24BDF9BF-3E89-4D14-855A-139B7B0A48CA}" mergeInterval="0" personalView="1" maximized="1" xWindow="-8" yWindow="-8" windowWidth="1936" windowHeight="1056" activeSheetId="3"/>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11" i="7" l="1"/>
  <c r="F110" i="7"/>
  <c r="F109" i="7"/>
  <c r="F108" i="7"/>
  <c r="F107" i="7"/>
  <c r="F106" i="7"/>
  <c r="F105" i="7"/>
  <c r="F104" i="7"/>
  <c r="F103" i="7"/>
  <c r="F102" i="7"/>
  <c r="F101" i="7"/>
  <c r="F100" i="7"/>
  <c r="F99" i="7"/>
  <c r="F98" i="7"/>
  <c r="F96" i="7"/>
  <c r="F95" i="7"/>
  <c r="F94" i="7"/>
  <c r="F93" i="7"/>
  <c r="G111" i="7" l="1"/>
  <c r="G182" i="7" l="1"/>
  <c r="F182" i="7"/>
  <c r="H182" i="7" s="1"/>
  <c r="E182" i="7"/>
  <c r="G181" i="7"/>
  <c r="F181" i="7"/>
  <c r="H181" i="7" s="1"/>
  <c r="E181" i="7"/>
  <c r="G180" i="7"/>
  <c r="F180" i="7"/>
  <c r="H180" i="7" s="1"/>
  <c r="E180" i="7"/>
  <c r="G179" i="7"/>
  <c r="F179" i="7"/>
  <c r="H179" i="7" s="1"/>
  <c r="E179" i="7"/>
  <c r="G178" i="7"/>
  <c r="F178" i="7"/>
  <c r="H178" i="7" s="1"/>
  <c r="E178" i="7"/>
  <c r="G177" i="7"/>
  <c r="F177" i="7"/>
  <c r="H177" i="7" s="1"/>
  <c r="E177" i="7"/>
  <c r="G176" i="7"/>
  <c r="F176" i="7"/>
  <c r="H176" i="7" s="1"/>
  <c r="E176" i="7"/>
  <c r="G175" i="7"/>
  <c r="F175" i="7"/>
  <c r="H175" i="7" s="1"/>
  <c r="E175" i="7"/>
  <c r="G174" i="7"/>
  <c r="F174" i="7"/>
  <c r="H174" i="7" s="1"/>
  <c r="E174" i="7"/>
  <c r="G173" i="7"/>
  <c r="F173" i="7"/>
  <c r="H173" i="7" s="1"/>
  <c r="E173" i="7"/>
  <c r="G172" i="7"/>
  <c r="F172" i="7"/>
  <c r="H172" i="7" s="1"/>
  <c r="E172" i="7"/>
  <c r="G171" i="7"/>
  <c r="F171" i="7"/>
  <c r="H171" i="7" s="1"/>
  <c r="E171" i="7"/>
  <c r="G170" i="7"/>
  <c r="F170" i="7"/>
  <c r="H170" i="7" s="1"/>
  <c r="E170" i="7"/>
  <c r="G169" i="7"/>
  <c r="F169" i="7"/>
  <c r="H169" i="7" s="1"/>
  <c r="E169" i="7"/>
  <c r="G168" i="7"/>
  <c r="F168" i="7"/>
  <c r="H168" i="7" s="1"/>
  <c r="E168" i="7"/>
  <c r="G167" i="7"/>
  <c r="F167" i="7"/>
  <c r="H167" i="7" s="1"/>
  <c r="E167" i="7"/>
  <c r="G166" i="7"/>
  <c r="F166" i="7"/>
  <c r="H166" i="7" s="1"/>
  <c r="E166" i="7"/>
  <c r="G165" i="7"/>
  <c r="F165" i="7"/>
  <c r="H165" i="7" s="1"/>
  <c r="E165" i="7"/>
  <c r="G164" i="7"/>
  <c r="F164" i="7"/>
  <c r="H164" i="7" s="1"/>
  <c r="E164" i="7"/>
  <c r="G163" i="7"/>
  <c r="F163" i="7"/>
  <c r="H163" i="7" s="1"/>
  <c r="E163" i="7"/>
  <c r="G162" i="7"/>
  <c r="F162" i="7"/>
  <c r="H162" i="7" s="1"/>
  <c r="E162" i="7"/>
  <c r="G161" i="7"/>
  <c r="F161" i="7"/>
  <c r="H161" i="7" s="1"/>
  <c r="E161" i="7"/>
  <c r="G160" i="7"/>
  <c r="F160" i="7"/>
  <c r="H160" i="7" s="1"/>
  <c r="E160" i="7"/>
  <c r="G159" i="7"/>
  <c r="F159" i="7"/>
  <c r="H159" i="7" s="1"/>
  <c r="E159" i="7"/>
  <c r="G158" i="7"/>
  <c r="F158" i="7"/>
  <c r="H158" i="7" s="1"/>
  <c r="E158" i="7"/>
  <c r="G157" i="7"/>
  <c r="F157" i="7"/>
  <c r="H157" i="7" s="1"/>
  <c r="E157" i="7"/>
  <c r="G156" i="7"/>
  <c r="F156" i="7"/>
  <c r="H156" i="7" s="1"/>
  <c r="E156" i="7"/>
  <c r="G155" i="7"/>
  <c r="F155" i="7"/>
  <c r="H155" i="7" s="1"/>
  <c r="E155" i="7"/>
  <c r="G154" i="7"/>
  <c r="F154" i="7"/>
  <c r="H154" i="7" s="1"/>
  <c r="E154" i="7"/>
  <c r="G153" i="7"/>
  <c r="F153" i="7"/>
  <c r="H153" i="7" s="1"/>
  <c r="E153" i="7"/>
  <c r="G152" i="7"/>
  <c r="F152" i="7"/>
  <c r="H152" i="7" s="1"/>
  <c r="E152" i="7"/>
  <c r="G151" i="7"/>
  <c r="F151" i="7"/>
  <c r="H151" i="7" s="1"/>
  <c r="E151" i="7"/>
  <c r="G150" i="7"/>
  <c r="F150" i="7"/>
  <c r="H150" i="7" s="1"/>
  <c r="E150" i="7"/>
  <c r="G149" i="7"/>
  <c r="F149" i="7"/>
  <c r="H149" i="7" s="1"/>
  <c r="E149" i="7"/>
  <c r="G148" i="7"/>
  <c r="F148" i="7"/>
  <c r="H148" i="7" s="1"/>
  <c r="E148" i="7"/>
  <c r="G147" i="7"/>
  <c r="F147" i="7"/>
  <c r="H147" i="7" s="1"/>
  <c r="E147" i="7"/>
  <c r="G146" i="7"/>
  <c r="F146" i="7"/>
  <c r="H146" i="7" s="1"/>
  <c r="E146" i="7"/>
  <c r="G145" i="7"/>
  <c r="F145" i="7"/>
  <c r="H145" i="7" s="1"/>
  <c r="E145" i="7"/>
  <c r="G144" i="7"/>
  <c r="F144" i="7"/>
  <c r="H144" i="7" s="1"/>
  <c r="E144" i="7"/>
  <c r="G143" i="7"/>
  <c r="F143" i="7"/>
  <c r="H143" i="7" s="1"/>
  <c r="E143" i="7"/>
  <c r="G142" i="7"/>
  <c r="F142" i="7"/>
  <c r="H142" i="7" s="1"/>
  <c r="E142" i="7"/>
  <c r="G141" i="7"/>
  <c r="F141" i="7"/>
  <c r="H141" i="7" s="1"/>
  <c r="E141" i="7"/>
  <c r="G140" i="7"/>
  <c r="F140" i="7"/>
  <c r="H140" i="7" s="1"/>
  <c r="E140" i="7"/>
  <c r="G139" i="7"/>
  <c r="F139" i="7"/>
  <c r="H139" i="7" s="1"/>
  <c r="E139" i="7"/>
  <c r="G138" i="7"/>
  <c r="F138" i="7"/>
  <c r="H138" i="7" s="1"/>
  <c r="E138" i="7"/>
  <c r="G137" i="7"/>
  <c r="F137" i="7"/>
  <c r="H137" i="7" s="1"/>
  <c r="E137" i="7"/>
  <c r="G136" i="7"/>
  <c r="F136" i="7"/>
  <c r="H136" i="7" s="1"/>
  <c r="E136" i="7"/>
  <c r="G135" i="7"/>
  <c r="F135" i="7"/>
  <c r="H135" i="7" s="1"/>
  <c r="E135" i="7"/>
  <c r="G134" i="7"/>
  <c r="F134" i="7"/>
  <c r="H134" i="7" s="1"/>
  <c r="E134" i="7"/>
  <c r="G133" i="7"/>
  <c r="F133" i="7"/>
  <c r="H133" i="7" s="1"/>
  <c r="E133" i="7"/>
  <c r="G132" i="7"/>
  <c r="F132" i="7"/>
  <c r="H132" i="7" s="1"/>
  <c r="E132" i="7"/>
  <c r="G131" i="7"/>
  <c r="F131" i="7"/>
  <c r="H131" i="7" s="1"/>
  <c r="E131" i="7"/>
  <c r="G130" i="7"/>
  <c r="F130" i="7"/>
  <c r="H130" i="7" s="1"/>
  <c r="E130" i="7"/>
  <c r="G129" i="7"/>
  <c r="F129" i="7"/>
  <c r="H129" i="7" s="1"/>
  <c r="E129" i="7"/>
  <c r="G128" i="7"/>
  <c r="F128" i="7"/>
  <c r="H128" i="7" s="1"/>
  <c r="E128" i="7"/>
  <c r="G127" i="7"/>
  <c r="F127" i="7"/>
  <c r="H127" i="7" s="1"/>
  <c r="E127" i="7"/>
  <c r="G126" i="7"/>
  <c r="F126" i="7"/>
  <c r="H126" i="7" s="1"/>
  <c r="E126" i="7"/>
  <c r="G125" i="7"/>
  <c r="F125" i="7"/>
  <c r="H125" i="7" s="1"/>
  <c r="E125" i="7"/>
  <c r="G124" i="7"/>
  <c r="F124" i="7"/>
  <c r="H124" i="7" s="1"/>
  <c r="E124" i="7"/>
  <c r="G123" i="7"/>
  <c r="F123" i="7"/>
  <c r="H123" i="7" s="1"/>
  <c r="E123" i="7"/>
  <c r="G122" i="7"/>
  <c r="F122" i="7"/>
  <c r="H122" i="7" s="1"/>
  <c r="E122" i="7"/>
  <c r="G121" i="7"/>
  <c r="F121" i="7"/>
  <c r="H121" i="7" s="1"/>
  <c r="E121" i="7"/>
  <c r="G120" i="7"/>
  <c r="F120" i="7"/>
  <c r="H120" i="7" s="1"/>
  <c r="E120" i="7"/>
  <c r="G119" i="7"/>
  <c r="F119" i="7"/>
  <c r="H119" i="7" s="1"/>
  <c r="E119" i="7"/>
  <c r="G118" i="7"/>
  <c r="F118" i="7"/>
  <c r="H118" i="7" s="1"/>
  <c r="E118" i="7"/>
  <c r="G117" i="7"/>
  <c r="F117" i="7"/>
  <c r="H117" i="7" s="1"/>
  <c r="E117" i="7"/>
  <c r="G116" i="7"/>
  <c r="F116" i="7"/>
  <c r="H116" i="7" s="1"/>
  <c r="E116" i="7"/>
  <c r="G115" i="7"/>
  <c r="F115" i="7"/>
  <c r="H115" i="7" s="1"/>
  <c r="E115" i="7"/>
  <c r="G114" i="7"/>
  <c r="F114" i="7"/>
  <c r="H114" i="7" s="1"/>
  <c r="E114" i="7"/>
  <c r="G113" i="7"/>
  <c r="F113" i="7"/>
  <c r="H113" i="7" s="1"/>
  <c r="E113" i="7"/>
  <c r="G112" i="7"/>
  <c r="F112" i="7"/>
  <c r="H112" i="7" s="1"/>
  <c r="E112" i="7"/>
  <c r="G110" i="7"/>
  <c r="E110" i="7"/>
  <c r="G109" i="7"/>
  <c r="E109" i="7"/>
  <c r="G108" i="7"/>
  <c r="E108" i="7"/>
  <c r="G107" i="7"/>
  <c r="E107" i="7"/>
  <c r="G106" i="7"/>
  <c r="E106" i="7"/>
  <c r="G105" i="7"/>
  <c r="E105" i="7"/>
  <c r="G104" i="7"/>
  <c r="E104" i="7"/>
  <c r="G103" i="7"/>
  <c r="E103" i="7"/>
  <c r="G102" i="7"/>
  <c r="E102" i="7"/>
  <c r="G101" i="7"/>
  <c r="E101" i="7"/>
  <c r="G100" i="7"/>
  <c r="E100" i="7"/>
  <c r="G99" i="7"/>
  <c r="E99" i="7"/>
  <c r="G98" i="7"/>
  <c r="E98" i="7"/>
  <c r="G97" i="7"/>
  <c r="G96" i="7"/>
  <c r="E96" i="7"/>
  <c r="G95" i="7"/>
  <c r="E95" i="7"/>
  <c r="G94" i="7"/>
  <c r="E94" i="7"/>
  <c r="G93" i="7"/>
  <c r="E93" i="7"/>
  <c r="D3" i="8" l="1"/>
  <c r="E3" i="8"/>
  <c r="D4" i="8" s="1"/>
  <c r="F3" i="8"/>
  <c r="E4" i="8" s="1"/>
  <c r="D5" i="8" s="1"/>
  <c r="G3" i="8"/>
  <c r="F4" i="8" s="1"/>
  <c r="E5" i="8" s="1"/>
  <c r="D6" i="8" s="1"/>
  <c r="H3" i="8"/>
  <c r="G4" i="8" s="1"/>
  <c r="F5" i="8" s="1"/>
  <c r="E6" i="8" s="1"/>
  <c r="D7" i="8" s="1"/>
  <c r="I3" i="8"/>
  <c r="H4" i="8" s="1"/>
  <c r="G5" i="8" s="1"/>
  <c r="F6" i="8" s="1"/>
  <c r="E7" i="8" s="1"/>
  <c r="D8" i="8" s="1"/>
  <c r="J3" i="8"/>
  <c r="K3" i="8"/>
  <c r="J4" i="8" s="1"/>
  <c r="I5" i="8" s="1"/>
  <c r="H6" i="8" s="1"/>
  <c r="G7" i="8" s="1"/>
  <c r="F8" i="8" s="1"/>
  <c r="E9" i="8" s="1"/>
  <c r="D10" i="8" s="1"/>
  <c r="L3" i="8"/>
  <c r="K4" i="8" s="1"/>
  <c r="J5" i="8" s="1"/>
  <c r="I6" i="8" s="1"/>
  <c r="H7" i="8" s="1"/>
  <c r="G8" i="8" s="1"/>
  <c r="F9" i="8" s="1"/>
  <c r="E10" i="8" s="1"/>
  <c r="D11" i="8" s="1"/>
  <c r="M3" i="8"/>
  <c r="L4" i="8" s="1"/>
  <c r="K5" i="8" s="1"/>
  <c r="J6" i="8" s="1"/>
  <c r="I7" i="8" s="1"/>
  <c r="H8" i="8" s="1"/>
  <c r="G9" i="8" s="1"/>
  <c r="F10" i="8" s="1"/>
  <c r="E11" i="8" s="1"/>
  <c r="D12" i="8" s="1"/>
  <c r="N3" i="8"/>
  <c r="M4" i="8" s="1"/>
  <c r="L5" i="8" s="1"/>
  <c r="K6" i="8" s="1"/>
  <c r="J7" i="8" s="1"/>
  <c r="I8" i="8" s="1"/>
  <c r="H9" i="8" s="1"/>
  <c r="G10" i="8" s="1"/>
  <c r="F11" i="8" s="1"/>
  <c r="E12" i="8" s="1"/>
  <c r="D13" i="8" s="1"/>
  <c r="O3" i="8"/>
  <c r="N4" i="8" s="1"/>
  <c r="M5" i="8" s="1"/>
  <c r="L6" i="8" s="1"/>
  <c r="K7" i="8" s="1"/>
  <c r="J8" i="8" s="1"/>
  <c r="I9" i="8" s="1"/>
  <c r="H10" i="8" s="1"/>
  <c r="G11" i="8" s="1"/>
  <c r="F12" i="8" s="1"/>
  <c r="E13" i="8" s="1"/>
  <c r="D14" i="8" s="1"/>
  <c r="P3" i="8"/>
  <c r="O4" i="8" s="1"/>
  <c r="N5" i="8" s="1"/>
  <c r="M6" i="8" s="1"/>
  <c r="L7" i="8" s="1"/>
  <c r="K8" i="8" s="1"/>
  <c r="J9" i="8" s="1"/>
  <c r="I10" i="8" s="1"/>
  <c r="H11" i="8" s="1"/>
  <c r="G12" i="8" s="1"/>
  <c r="F13" i="8" s="1"/>
  <c r="E14" i="8" s="1"/>
  <c r="D15" i="8" s="1"/>
  <c r="Q3" i="8"/>
  <c r="P4" i="8" s="1"/>
  <c r="O5" i="8" s="1"/>
  <c r="N6" i="8" s="1"/>
  <c r="M7" i="8" s="1"/>
  <c r="L8" i="8" s="1"/>
  <c r="K9" i="8" s="1"/>
  <c r="J10" i="8" s="1"/>
  <c r="I11" i="8" s="1"/>
  <c r="H12" i="8" s="1"/>
  <c r="G13" i="8" s="1"/>
  <c r="F14" i="8" s="1"/>
  <c r="E15" i="8" s="1"/>
  <c r="D16" i="8" s="1"/>
  <c r="R3" i="8"/>
  <c r="Q4" i="8" s="1"/>
  <c r="P5" i="8" s="1"/>
  <c r="O6" i="8" s="1"/>
  <c r="N7" i="8" s="1"/>
  <c r="M8" i="8" s="1"/>
  <c r="L9" i="8" s="1"/>
  <c r="K10" i="8" s="1"/>
  <c r="J11" i="8" s="1"/>
  <c r="I12" i="8" s="1"/>
  <c r="H13" i="8" s="1"/>
  <c r="G14" i="8" s="1"/>
  <c r="F15" i="8" s="1"/>
  <c r="E16" i="8" s="1"/>
  <c r="D17" i="8" s="1"/>
  <c r="I4" i="8"/>
  <c r="H5" i="8" s="1"/>
  <c r="G6" i="8" s="1"/>
  <c r="F7" i="8" s="1"/>
  <c r="E8" i="8" s="1"/>
  <c r="D9" i="8" s="1"/>
  <c r="D19" i="8"/>
  <c r="E19" i="8"/>
  <c r="F19" i="8"/>
  <c r="G19" i="8"/>
  <c r="F20" i="8" s="1"/>
  <c r="E21" i="8" s="1"/>
  <c r="D22" i="8" s="1"/>
  <c r="H19" i="8"/>
  <c r="G20" i="8" s="1"/>
  <c r="F21" i="8" s="1"/>
  <c r="E22" i="8" s="1"/>
  <c r="D23" i="8" s="1"/>
  <c r="I19" i="8"/>
  <c r="H20" i="8" s="1"/>
  <c r="G21" i="8" s="1"/>
  <c r="F22" i="8" s="1"/>
  <c r="E23" i="8" s="1"/>
  <c r="J19" i="8"/>
  <c r="I20" i="8" s="1"/>
  <c r="H21" i="8" s="1"/>
  <c r="G22" i="8" s="1"/>
  <c r="F23" i="8" s="1"/>
  <c r="K19" i="8"/>
  <c r="J20" i="8" s="1"/>
  <c r="I21" i="8" s="1"/>
  <c r="H22" i="8" s="1"/>
  <c r="G23" i="8" s="1"/>
  <c r="L19" i="8"/>
  <c r="K20" i="8" s="1"/>
  <c r="J21" i="8" s="1"/>
  <c r="I22" i="8" s="1"/>
  <c r="H23" i="8" s="1"/>
  <c r="G24" i="8" s="1"/>
  <c r="F25" i="8" s="1"/>
  <c r="E26" i="8" s="1"/>
  <c r="D27" i="8" s="1"/>
  <c r="M19" i="8"/>
  <c r="L20" i="8" s="1"/>
  <c r="K21" i="8" s="1"/>
  <c r="J22" i="8" s="1"/>
  <c r="I23" i="8" s="1"/>
  <c r="H24" i="8" s="1"/>
  <c r="G25" i="8" s="1"/>
  <c r="F26" i="8" s="1"/>
  <c r="E27" i="8" s="1"/>
  <c r="D28" i="8" s="1"/>
  <c r="N19" i="8"/>
  <c r="M20" i="8" s="1"/>
  <c r="L21" i="8" s="1"/>
  <c r="K22" i="8" s="1"/>
  <c r="J23" i="8" s="1"/>
  <c r="I24" i="8" s="1"/>
  <c r="H25" i="8" s="1"/>
  <c r="G26" i="8" s="1"/>
  <c r="F27" i="8" s="1"/>
  <c r="E28" i="8" s="1"/>
  <c r="D29" i="8" s="1"/>
  <c r="O19" i="8"/>
  <c r="N20" i="8" s="1"/>
  <c r="M21" i="8" s="1"/>
  <c r="L22" i="8" s="1"/>
  <c r="K23" i="8" s="1"/>
  <c r="J24" i="8" s="1"/>
  <c r="I25" i="8" s="1"/>
  <c r="H26" i="8" s="1"/>
  <c r="G27" i="8" s="1"/>
  <c r="F28" i="8" s="1"/>
  <c r="E29" i="8" s="1"/>
  <c r="D30" i="8" s="1"/>
  <c r="P19" i="8"/>
  <c r="O20" i="8" s="1"/>
  <c r="N21" i="8" s="1"/>
  <c r="M22" i="8" s="1"/>
  <c r="L23" i="8" s="1"/>
  <c r="K24" i="8" s="1"/>
  <c r="J25" i="8" s="1"/>
  <c r="I26" i="8" s="1"/>
  <c r="H27" i="8" s="1"/>
  <c r="G28" i="8" s="1"/>
  <c r="F29" i="8" s="1"/>
  <c r="E30" i="8" s="1"/>
  <c r="D31" i="8" s="1"/>
  <c r="Q19" i="8"/>
  <c r="P20" i="8" s="1"/>
  <c r="O21" i="8" s="1"/>
  <c r="N22" i="8" s="1"/>
  <c r="M23" i="8" s="1"/>
  <c r="L24" i="8" s="1"/>
  <c r="K25" i="8" s="1"/>
  <c r="J26" i="8" s="1"/>
  <c r="I27" i="8" s="1"/>
  <c r="H28" i="8" s="1"/>
  <c r="G29" i="8" s="1"/>
  <c r="F30" i="8" s="1"/>
  <c r="E31" i="8" s="1"/>
  <c r="D32" i="8" s="1"/>
  <c r="D20" i="8"/>
  <c r="E20" i="8"/>
  <c r="D21" i="8" s="1"/>
  <c r="C14" i="7"/>
  <c r="C15" i="7"/>
  <c r="D86" i="7"/>
  <c r="D87" i="7" s="1"/>
  <c r="D272" i="7"/>
  <c r="D24" i="8" l="1"/>
  <c r="C87" i="7"/>
  <c r="F24" i="8"/>
  <c r="E25" i="8" s="1"/>
  <c r="D26" i="8" s="1"/>
  <c r="C86" i="7" s="1"/>
  <c r="E24" i="8"/>
  <c r="D25" i="8" s="1"/>
  <c r="AB3" i="6"/>
  <c r="AB4" i="6"/>
  <c r="AB5" i="6"/>
  <c r="AB6" i="6"/>
  <c r="AB7" i="6"/>
  <c r="AB8" i="6"/>
  <c r="AB9" i="6"/>
  <c r="AB10" i="6"/>
  <c r="AB11" i="6"/>
  <c r="AB12" i="6"/>
  <c r="AB13" i="6"/>
  <c r="AB14" i="6"/>
  <c r="AB15" i="6"/>
  <c r="AB16" i="6"/>
  <c r="AB17" i="6"/>
  <c r="AB18" i="6"/>
  <c r="AB19" i="6"/>
  <c r="AB20" i="6"/>
  <c r="AB21" i="6"/>
  <c r="AB22" i="6"/>
  <c r="AB23" i="6"/>
  <c r="AB24" i="6"/>
  <c r="AB25" i="6"/>
  <c r="AB26" i="6"/>
  <c r="AB27" i="6"/>
  <c r="AB28" i="6"/>
  <c r="AB29" i="6"/>
  <c r="AB30" i="6"/>
  <c r="AB31" i="6"/>
  <c r="AB32" i="6"/>
  <c r="AB33" i="6"/>
  <c r="AB34" i="6"/>
  <c r="AB35" i="6"/>
  <c r="AB36" i="6"/>
  <c r="AB37" i="6"/>
  <c r="AB38" i="6"/>
  <c r="AB39" i="6"/>
  <c r="AB40" i="6"/>
  <c r="AB41" i="6"/>
  <c r="AB42" i="6"/>
  <c r="AB43" i="6"/>
  <c r="AB44" i="6"/>
  <c r="AB45" i="6"/>
  <c r="AB46" i="6"/>
  <c r="AB47" i="6"/>
  <c r="AB48" i="6"/>
  <c r="AB49" i="6"/>
  <c r="AB50" i="6"/>
  <c r="AB51" i="6"/>
  <c r="AB52" i="6"/>
  <c r="AB53" i="6"/>
  <c r="AB54" i="6"/>
  <c r="AB55" i="6"/>
  <c r="AB56" i="6"/>
  <c r="AB57" i="6"/>
  <c r="AB58" i="6"/>
  <c r="AB59" i="6"/>
  <c r="AB60" i="6"/>
  <c r="AB61" i="6"/>
  <c r="AB62" i="6"/>
  <c r="AB63" i="6"/>
  <c r="AB64" i="6"/>
  <c r="AB65" i="6"/>
  <c r="AB66" i="6"/>
  <c r="AB67" i="6"/>
  <c r="AB68" i="6"/>
  <c r="AB69" i="6"/>
  <c r="AB70" i="6"/>
  <c r="AB71" i="6"/>
  <c r="AB72" i="6"/>
  <c r="AB73" i="6"/>
  <c r="AB74" i="6"/>
  <c r="AB75" i="6"/>
  <c r="AB76" i="6"/>
  <c r="AB77" i="6"/>
  <c r="AB78" i="6"/>
  <c r="AB79" i="6"/>
  <c r="AB80" i="6"/>
  <c r="AB81" i="6"/>
  <c r="AB82" i="6"/>
  <c r="AB83" i="6"/>
  <c r="AB84" i="6"/>
  <c r="AB85" i="6"/>
  <c r="AB86" i="6"/>
  <c r="AB87" i="6"/>
  <c r="AB88" i="6"/>
  <c r="AB89" i="6"/>
  <c r="AB90" i="6"/>
  <c r="AB91" i="6"/>
  <c r="AB92" i="6"/>
  <c r="AB93" i="6"/>
  <c r="AB94" i="6"/>
  <c r="AB95" i="6"/>
  <c r="AB96" i="6"/>
  <c r="AB97" i="6"/>
  <c r="AB98" i="6"/>
  <c r="AB99" i="6"/>
  <c r="AB100" i="6"/>
  <c r="AB101" i="6"/>
  <c r="AB102" i="6"/>
  <c r="AB103" i="6"/>
  <c r="AB104" i="6"/>
  <c r="AB105" i="6"/>
  <c r="AB106" i="6"/>
  <c r="AB107" i="6"/>
  <c r="AB108" i="6"/>
  <c r="AB109" i="6"/>
  <c r="AB110" i="6"/>
  <c r="AB111" i="6"/>
  <c r="AB112" i="6"/>
  <c r="AB113" i="6"/>
  <c r="AB114" i="6"/>
  <c r="AB115" i="6"/>
  <c r="AB116" i="6"/>
  <c r="AB117" i="6"/>
  <c r="AB118" i="6"/>
  <c r="AB119" i="6"/>
  <c r="AB120" i="6"/>
  <c r="AB121" i="6"/>
  <c r="AB122" i="6"/>
  <c r="AB123" i="6"/>
  <c r="AB124" i="6"/>
  <c r="AB125" i="6"/>
  <c r="AB126" i="6"/>
  <c r="AB127" i="6"/>
  <c r="AB128" i="6"/>
  <c r="AB129" i="6"/>
  <c r="AB130" i="6"/>
  <c r="AB131" i="6"/>
  <c r="AB132" i="6"/>
  <c r="AB133" i="6"/>
  <c r="AB134" i="6"/>
  <c r="AB135" i="6"/>
  <c r="AB136" i="6"/>
  <c r="AB137" i="6"/>
  <c r="AB138" i="6"/>
  <c r="AB139" i="6"/>
  <c r="AB140" i="6"/>
  <c r="AB141" i="6"/>
  <c r="AB142" i="6"/>
  <c r="AB143" i="6"/>
  <c r="AB144" i="6"/>
  <c r="AB145" i="6"/>
  <c r="AB146" i="6"/>
  <c r="AB147" i="6"/>
  <c r="AB148" i="6"/>
  <c r="AB149" i="6"/>
  <c r="AB150" i="6"/>
  <c r="AB151" i="6"/>
  <c r="AB152" i="6"/>
  <c r="AB153" i="6"/>
  <c r="AB154" i="6"/>
  <c r="AB155" i="6"/>
  <c r="AB156" i="6"/>
  <c r="AB157" i="6"/>
  <c r="AB158" i="6"/>
  <c r="AB159" i="6"/>
  <c r="AB160" i="6"/>
  <c r="AB161" i="6"/>
  <c r="AB162" i="6"/>
  <c r="AB163" i="6"/>
  <c r="AB164" i="6"/>
  <c r="AB165" i="6"/>
  <c r="AB166" i="6"/>
  <c r="AB167" i="6"/>
  <c r="AB168" i="6"/>
  <c r="AB169" i="6"/>
  <c r="AB170" i="6"/>
  <c r="AB171" i="6"/>
  <c r="AB172" i="6"/>
  <c r="AB173" i="6"/>
  <c r="AB174" i="6"/>
  <c r="AB175" i="6"/>
  <c r="AB176" i="6"/>
  <c r="AB177" i="6"/>
  <c r="AB178" i="6"/>
  <c r="AB179" i="6"/>
  <c r="AB180" i="6"/>
  <c r="AB181" i="6"/>
  <c r="AB182" i="6"/>
  <c r="AB183" i="6"/>
  <c r="AB184" i="6"/>
  <c r="AB185" i="6"/>
  <c r="AB186" i="6"/>
  <c r="AB187" i="6"/>
  <c r="AB188" i="6"/>
  <c r="AB189" i="6"/>
  <c r="AB190" i="6"/>
  <c r="AB191" i="6"/>
  <c r="AB192" i="6"/>
  <c r="AB193" i="6"/>
  <c r="AB194" i="6"/>
  <c r="AB195" i="6"/>
  <c r="AB196" i="6"/>
  <c r="AB197" i="6"/>
  <c r="AB198" i="6"/>
  <c r="AB199" i="6"/>
  <c r="AB200" i="6"/>
  <c r="AB201" i="6"/>
  <c r="AB202" i="6"/>
  <c r="AB203" i="6"/>
  <c r="AB204" i="6"/>
  <c r="AB205" i="6"/>
  <c r="AB206" i="6"/>
  <c r="AB207" i="6"/>
  <c r="AB208" i="6"/>
  <c r="AB209" i="6"/>
  <c r="AB210" i="6"/>
  <c r="AB211" i="6"/>
  <c r="AB212" i="6"/>
  <c r="AB213" i="6"/>
  <c r="AB214" i="6"/>
  <c r="AB215" i="6"/>
  <c r="AB216" i="6"/>
  <c r="AB217" i="6"/>
  <c r="AB218" i="6"/>
  <c r="AB219" i="6"/>
  <c r="AB220" i="6"/>
  <c r="AB221" i="6"/>
  <c r="AB222" i="6"/>
  <c r="AB223" i="6"/>
  <c r="AB224" i="6"/>
  <c r="AB225" i="6"/>
  <c r="AB226" i="6"/>
  <c r="AB227" i="6"/>
  <c r="AB228" i="6"/>
  <c r="AB229" i="6"/>
  <c r="AB230" i="6"/>
  <c r="AB231" i="6"/>
  <c r="AB232" i="6"/>
  <c r="AB233" i="6"/>
  <c r="AB234" i="6"/>
  <c r="AB235" i="6"/>
  <c r="AB236" i="6"/>
  <c r="AB237" i="6"/>
  <c r="AB238" i="6"/>
  <c r="AB239" i="6"/>
  <c r="AB240" i="6"/>
  <c r="AB241" i="6"/>
  <c r="AB242" i="6"/>
  <c r="AB243" i="6"/>
  <c r="AB244" i="6"/>
  <c r="AB245" i="6"/>
  <c r="AB246" i="6"/>
  <c r="AB247" i="6"/>
  <c r="AB248" i="6"/>
  <c r="AB249" i="6"/>
  <c r="AB250" i="6"/>
  <c r="AB251" i="6"/>
  <c r="AB252" i="6"/>
  <c r="AB253" i="6"/>
  <c r="AB254" i="6"/>
  <c r="AB255" i="6"/>
  <c r="AB256" i="6"/>
  <c r="AB257" i="6"/>
  <c r="AB258" i="6"/>
  <c r="AB259" i="6"/>
  <c r="AB260" i="6"/>
  <c r="AB261" i="6"/>
  <c r="AB262" i="6"/>
  <c r="AB263" i="6"/>
  <c r="AB264" i="6"/>
  <c r="AB265" i="6"/>
  <c r="AB266" i="6"/>
  <c r="AB267" i="6"/>
  <c r="AB268" i="6"/>
  <c r="AB269" i="6"/>
  <c r="AB270" i="6"/>
  <c r="AB271" i="6"/>
  <c r="AB272" i="6"/>
  <c r="AB273" i="6"/>
  <c r="AB274" i="6"/>
  <c r="AB275" i="6"/>
  <c r="AB276" i="6"/>
  <c r="AB277" i="6"/>
  <c r="AB278" i="6"/>
  <c r="AB279" i="6"/>
  <c r="AB280" i="6"/>
  <c r="AB281" i="6"/>
  <c r="AB282" i="6"/>
  <c r="AB283" i="6"/>
  <c r="AB284" i="6"/>
  <c r="AB285" i="6"/>
  <c r="AB286" i="6"/>
  <c r="AB287" i="6"/>
  <c r="AB288" i="6"/>
  <c r="AB289" i="6"/>
  <c r="AB290" i="6"/>
  <c r="AB291" i="6"/>
  <c r="AB292" i="6"/>
  <c r="AB293" i="6"/>
  <c r="AB294" i="6"/>
  <c r="AB295" i="6"/>
  <c r="AB296" i="6"/>
  <c r="AB297" i="6"/>
  <c r="AB298" i="6"/>
  <c r="AB299" i="6"/>
  <c r="AB300" i="6"/>
  <c r="AB301" i="6"/>
  <c r="AB302" i="6"/>
  <c r="AB303" i="6"/>
  <c r="AB304" i="6"/>
  <c r="AB305" i="6"/>
  <c r="AB306" i="6"/>
  <c r="AB307" i="6"/>
  <c r="AB308" i="6"/>
  <c r="AB309" i="6"/>
  <c r="AB310" i="6"/>
  <c r="AB311" i="6"/>
  <c r="AB312" i="6"/>
  <c r="AB313" i="6"/>
  <c r="AB314" i="6"/>
  <c r="AB315" i="6"/>
  <c r="AB316" i="6"/>
  <c r="AB317" i="6"/>
  <c r="AB318" i="6"/>
  <c r="AB319" i="6"/>
  <c r="AB320" i="6"/>
  <c r="AB321" i="6"/>
  <c r="AB322" i="6"/>
  <c r="AB323" i="6"/>
  <c r="AB324" i="6"/>
  <c r="AB325" i="6"/>
  <c r="AB326" i="6"/>
  <c r="AB327" i="6"/>
  <c r="AB328" i="6"/>
  <c r="AB329" i="6"/>
  <c r="AB330" i="6"/>
  <c r="AB331" i="6"/>
  <c r="AB332" i="6"/>
  <c r="AB333" i="6"/>
  <c r="AB334" i="6"/>
  <c r="AB335" i="6"/>
  <c r="AB336" i="6"/>
  <c r="AB337" i="6"/>
  <c r="AB338" i="6"/>
  <c r="AB339" i="6"/>
  <c r="AB340" i="6"/>
  <c r="AB341" i="6"/>
  <c r="AB342" i="6"/>
  <c r="AB343" i="6"/>
  <c r="AB344" i="6"/>
  <c r="AB345" i="6"/>
  <c r="AB346" i="6"/>
  <c r="AB347" i="6"/>
  <c r="AB348" i="6"/>
  <c r="AB349" i="6"/>
  <c r="AB350" i="6"/>
  <c r="AB351" i="6"/>
  <c r="AB352" i="6"/>
  <c r="AB353" i="6"/>
  <c r="AB354" i="6"/>
  <c r="AB355" i="6"/>
  <c r="AB356" i="6"/>
  <c r="AB357" i="6"/>
  <c r="AB358" i="6"/>
  <c r="AB359" i="6"/>
  <c r="AB360" i="6"/>
  <c r="AB361" i="6"/>
  <c r="AB362" i="6"/>
  <c r="AB363" i="6"/>
  <c r="AB364" i="6"/>
  <c r="AB365" i="6"/>
  <c r="AB366" i="6"/>
  <c r="AB367" i="6"/>
  <c r="AB368" i="6"/>
  <c r="AB369" i="6"/>
  <c r="AB370" i="6"/>
  <c r="AB371" i="6"/>
  <c r="AB372" i="6"/>
  <c r="AB373" i="6"/>
  <c r="AB374" i="6"/>
  <c r="AB375" i="6"/>
  <c r="AB376" i="6"/>
  <c r="AB377" i="6"/>
  <c r="AB378" i="6"/>
  <c r="AB379" i="6"/>
  <c r="AB380" i="6"/>
  <c r="AB381" i="6"/>
  <c r="AB382" i="6"/>
  <c r="AB383" i="6"/>
  <c r="AB384" i="6"/>
  <c r="AB385" i="6"/>
  <c r="AB386" i="6"/>
  <c r="AB387" i="6"/>
  <c r="AB388" i="6"/>
  <c r="AB389" i="6"/>
  <c r="AB390" i="6"/>
  <c r="AB391" i="6"/>
  <c r="AB392" i="6"/>
  <c r="AB393" i="6"/>
  <c r="AB394" i="6"/>
  <c r="AB395" i="6"/>
  <c r="AB396" i="6"/>
  <c r="AB397" i="6"/>
  <c r="AB398" i="6"/>
  <c r="AB399" i="6"/>
  <c r="AB400" i="6"/>
  <c r="AB401" i="6"/>
  <c r="AB402" i="6"/>
  <c r="AB403" i="6"/>
  <c r="AB404" i="6"/>
  <c r="AB405" i="6"/>
  <c r="AB406" i="6"/>
  <c r="AB407" i="6"/>
  <c r="AB408" i="6"/>
  <c r="AB409" i="6"/>
  <c r="AB410" i="6"/>
  <c r="AB411" i="6"/>
  <c r="AB412" i="6"/>
  <c r="AB413" i="6"/>
  <c r="AB414" i="6"/>
  <c r="AB415" i="6"/>
  <c r="AB416" i="6"/>
  <c r="AB417" i="6"/>
  <c r="AB418" i="6"/>
  <c r="AB419" i="6"/>
  <c r="AB420" i="6"/>
  <c r="AB421" i="6"/>
  <c r="AB422" i="6"/>
  <c r="AB423" i="6"/>
  <c r="AB424" i="6"/>
  <c r="AB425" i="6"/>
  <c r="AB426" i="6"/>
  <c r="AB427" i="6"/>
  <c r="AB428" i="6"/>
  <c r="AB429" i="6"/>
  <c r="AB430" i="6"/>
  <c r="AB431" i="6"/>
  <c r="AB432" i="6"/>
  <c r="AB433" i="6"/>
  <c r="AB434" i="6"/>
  <c r="AB435" i="6"/>
  <c r="AB436" i="6"/>
  <c r="AB437" i="6"/>
  <c r="AB438" i="6"/>
  <c r="AB439" i="6"/>
  <c r="AB440" i="6"/>
  <c r="AB441" i="6"/>
  <c r="AB442" i="6"/>
  <c r="AB443" i="6"/>
  <c r="AB444" i="6"/>
  <c r="AB445" i="6"/>
  <c r="AB446" i="6"/>
  <c r="AB447" i="6"/>
  <c r="AB448" i="6"/>
  <c r="AB449" i="6"/>
  <c r="AB450" i="6"/>
  <c r="AB451" i="6"/>
  <c r="AB452" i="6"/>
  <c r="AB453" i="6"/>
  <c r="AB454" i="6"/>
  <c r="AB455" i="6"/>
  <c r="AB456" i="6"/>
  <c r="AB457" i="6"/>
  <c r="AB458" i="6"/>
  <c r="AB459" i="6"/>
  <c r="AB460" i="6"/>
  <c r="AB461" i="6"/>
  <c r="AB462" i="6"/>
  <c r="AB463" i="6"/>
  <c r="AB464" i="6"/>
  <c r="AB465" i="6"/>
  <c r="AB466" i="6"/>
  <c r="AB467" i="6"/>
  <c r="AB468" i="6"/>
  <c r="AB469" i="6"/>
  <c r="AB470" i="6"/>
  <c r="AB471" i="6"/>
  <c r="AB472" i="6"/>
  <c r="AB473" i="6"/>
  <c r="AB474" i="6"/>
  <c r="AB475" i="6"/>
  <c r="AB476" i="6"/>
  <c r="AB477" i="6"/>
  <c r="AB478" i="6"/>
  <c r="AB479" i="6"/>
  <c r="AB480" i="6"/>
  <c r="AB481" i="6"/>
  <c r="AB482" i="6"/>
  <c r="AB483" i="6"/>
  <c r="AB484" i="6"/>
  <c r="AB485" i="6"/>
  <c r="AB486" i="6"/>
  <c r="AB487" i="6"/>
  <c r="AB488" i="6"/>
  <c r="AB489" i="6"/>
  <c r="AB490" i="6"/>
  <c r="AB491" i="6"/>
  <c r="AB492" i="6"/>
  <c r="AB493" i="6"/>
  <c r="AB494" i="6"/>
  <c r="AB495" i="6"/>
  <c r="AB496" i="6"/>
  <c r="AB497" i="6"/>
  <c r="AB498" i="6"/>
  <c r="AB499" i="6"/>
  <c r="AB500" i="6"/>
  <c r="AB501" i="6"/>
  <c r="AB502" i="6"/>
  <c r="AB503" i="6"/>
  <c r="AB504" i="6"/>
  <c r="AB505" i="6"/>
  <c r="AB506" i="6"/>
  <c r="AB507" i="6"/>
  <c r="AB508" i="6"/>
  <c r="AB509" i="6"/>
  <c r="AB510" i="6"/>
  <c r="AB511" i="6"/>
  <c r="AB512" i="6"/>
  <c r="AB513" i="6"/>
  <c r="AB514" i="6"/>
  <c r="AB515" i="6"/>
  <c r="AB516" i="6"/>
  <c r="AB517" i="6"/>
  <c r="AB518" i="6"/>
  <c r="AB519" i="6"/>
  <c r="AB520" i="6"/>
  <c r="AB521" i="6"/>
  <c r="AB522" i="6"/>
  <c r="AB523" i="6"/>
  <c r="AB524" i="6"/>
  <c r="AB525" i="6"/>
  <c r="AB526" i="6"/>
  <c r="AB527" i="6"/>
  <c r="AB528" i="6"/>
  <c r="AB529" i="6"/>
  <c r="AB530" i="6"/>
  <c r="AB531" i="6"/>
  <c r="AB532" i="6"/>
  <c r="AB533" i="6"/>
  <c r="AB534" i="6"/>
  <c r="AB535" i="6"/>
  <c r="AB536" i="6"/>
  <c r="AB537" i="6"/>
  <c r="AB538" i="6"/>
  <c r="AB539" i="6"/>
  <c r="AB540" i="6"/>
  <c r="AB541" i="6"/>
  <c r="AB542" i="6"/>
  <c r="AB543" i="6"/>
  <c r="AB544" i="6"/>
  <c r="AB545" i="6"/>
  <c r="AB546" i="6"/>
  <c r="AB547" i="6"/>
  <c r="AB548" i="6"/>
  <c r="AB549" i="6"/>
  <c r="AB550" i="6"/>
  <c r="AB551" i="6"/>
  <c r="AB552" i="6"/>
  <c r="AB553" i="6"/>
  <c r="AB554" i="6"/>
  <c r="AB555" i="6"/>
  <c r="AB556" i="6"/>
  <c r="AB557" i="6"/>
  <c r="AB558" i="6"/>
  <c r="AB559" i="6"/>
  <c r="AB560" i="6"/>
  <c r="AB561" i="6"/>
  <c r="AB562" i="6"/>
  <c r="AB563" i="6"/>
  <c r="AB564" i="6"/>
  <c r="AB565" i="6"/>
  <c r="AB566" i="6"/>
  <c r="AB567" i="6"/>
  <c r="AB568" i="6"/>
  <c r="AB569" i="6"/>
  <c r="AB570" i="6"/>
  <c r="AB571" i="6"/>
  <c r="AB572" i="6"/>
  <c r="AB573" i="6"/>
  <c r="AB574" i="6"/>
  <c r="AB575" i="6"/>
  <c r="AB576" i="6"/>
  <c r="AB577" i="6"/>
  <c r="AB2" i="6"/>
  <c r="B289" i="6"/>
  <c r="B288" i="6"/>
  <c r="B287" i="6"/>
  <c r="B286" i="6"/>
  <c r="B285" i="6"/>
  <c r="B284" i="6"/>
  <c r="B283" i="6"/>
  <c r="B282" i="6"/>
  <c r="B281" i="6"/>
  <c r="B280" i="6"/>
  <c r="B279" i="6"/>
  <c r="B278" i="6"/>
  <c r="B277" i="6"/>
  <c r="B276" i="6"/>
  <c r="B275" i="6"/>
  <c r="B274" i="6"/>
  <c r="B273" i="6"/>
  <c r="B272" i="6"/>
  <c r="B271" i="6"/>
  <c r="B270" i="6"/>
  <c r="B269" i="6"/>
  <c r="B268" i="6"/>
  <c r="B267" i="6"/>
  <c r="B266" i="6"/>
  <c r="B265" i="6"/>
  <c r="B264" i="6"/>
  <c r="B263" i="6"/>
  <c r="B262" i="6"/>
  <c r="B261" i="6"/>
  <c r="B260" i="6"/>
  <c r="B259" i="6"/>
  <c r="B258" i="6"/>
  <c r="B257" i="6"/>
  <c r="B256" i="6"/>
  <c r="B255" i="6"/>
  <c r="B254" i="6"/>
  <c r="B253" i="6"/>
  <c r="B252" i="6"/>
  <c r="B251" i="6"/>
  <c r="B250" i="6"/>
  <c r="B249" i="6"/>
  <c r="B248" i="6"/>
  <c r="B247" i="6"/>
  <c r="B246" i="6"/>
  <c r="B245" i="6"/>
  <c r="B244" i="6"/>
  <c r="B243" i="6"/>
  <c r="B242" i="6"/>
  <c r="B241" i="6"/>
  <c r="B240" i="6"/>
  <c r="B239" i="6"/>
  <c r="B238" i="6"/>
  <c r="B237" i="6"/>
  <c r="B236" i="6"/>
  <c r="B235" i="6"/>
  <c r="B234" i="6"/>
  <c r="B233" i="6"/>
  <c r="B232" i="6"/>
  <c r="B231" i="6"/>
  <c r="B230" i="6"/>
  <c r="B229" i="6"/>
  <c r="B228" i="6"/>
  <c r="B227" i="6"/>
  <c r="B226" i="6"/>
  <c r="B225" i="6"/>
  <c r="B224" i="6"/>
  <c r="B223" i="6"/>
  <c r="B222" i="6"/>
  <c r="B221" i="6"/>
  <c r="B220" i="6"/>
  <c r="B219" i="6"/>
  <c r="B218" i="6"/>
  <c r="B217" i="6"/>
  <c r="B216" i="6"/>
  <c r="B215" i="6"/>
  <c r="B214" i="6"/>
  <c r="B213" i="6"/>
  <c r="B212" i="6"/>
  <c r="B211" i="6"/>
  <c r="B210" i="6"/>
  <c r="B209" i="6"/>
  <c r="B208" i="6"/>
  <c r="B207" i="6"/>
  <c r="B206" i="6"/>
  <c r="B205" i="6"/>
  <c r="B204" i="6"/>
  <c r="B203" i="6"/>
  <c r="B202" i="6"/>
  <c r="B201" i="6"/>
  <c r="B200" i="6"/>
  <c r="B199" i="6"/>
  <c r="B198" i="6"/>
  <c r="B197" i="6"/>
  <c r="B196" i="6"/>
  <c r="B195" i="6"/>
  <c r="B194" i="6"/>
  <c r="B193" i="6"/>
  <c r="B192" i="6"/>
  <c r="B191" i="6"/>
  <c r="B190" i="6"/>
  <c r="B189" i="6"/>
  <c r="B188" i="6"/>
  <c r="B187" i="6"/>
  <c r="B186" i="6"/>
  <c r="B185" i="6"/>
  <c r="B184" i="6"/>
  <c r="B183" i="6"/>
  <c r="B182" i="6"/>
  <c r="B181" i="6"/>
  <c r="B180" i="6"/>
  <c r="B179" i="6"/>
  <c r="B178" i="6"/>
  <c r="B177" i="6"/>
  <c r="B176" i="6"/>
  <c r="B175" i="6"/>
  <c r="B174" i="6"/>
  <c r="B173" i="6"/>
  <c r="B172" i="6"/>
  <c r="B171" i="6"/>
  <c r="B170" i="6"/>
  <c r="B169" i="6"/>
  <c r="B168" i="6"/>
  <c r="B167" i="6"/>
  <c r="B166" i="6"/>
  <c r="B165" i="6"/>
  <c r="B164" i="6"/>
  <c r="B163" i="6"/>
  <c r="B162" i="6"/>
  <c r="B161" i="6"/>
  <c r="B160" i="6"/>
  <c r="B159" i="6"/>
  <c r="B158" i="6"/>
  <c r="B157" i="6"/>
  <c r="B156" i="6"/>
  <c r="B155" i="6"/>
  <c r="B154" i="6"/>
  <c r="B153" i="6"/>
  <c r="B152" i="6"/>
  <c r="B151" i="6"/>
  <c r="B150" i="6"/>
  <c r="B149" i="6"/>
  <c r="B148" i="6"/>
  <c r="B147" i="6"/>
  <c r="B146" i="6"/>
  <c r="B145" i="6"/>
  <c r="B144" i="6"/>
  <c r="B143" i="6"/>
  <c r="B142" i="6"/>
  <c r="B141" i="6"/>
  <c r="B140" i="6"/>
  <c r="B139" i="6"/>
  <c r="B138" i="6"/>
  <c r="B137" i="6"/>
  <c r="B136" i="6"/>
  <c r="B135" i="6"/>
  <c r="B134" i="6"/>
  <c r="B133" i="6"/>
  <c r="B132" i="6"/>
  <c r="B131" i="6"/>
  <c r="B130" i="6"/>
  <c r="B129" i="6"/>
  <c r="B128" i="6"/>
  <c r="B127" i="6"/>
  <c r="B126" i="6"/>
  <c r="B125" i="6"/>
  <c r="B124" i="6"/>
  <c r="B123" i="6"/>
  <c r="B122" i="6"/>
  <c r="B121" i="6"/>
  <c r="B120" i="6"/>
  <c r="B119" i="6"/>
  <c r="B118" i="6"/>
  <c r="B117" i="6"/>
  <c r="B116" i="6"/>
  <c r="B115" i="6"/>
  <c r="B114" i="6"/>
  <c r="B113" i="6"/>
  <c r="B112" i="6"/>
  <c r="B111" i="6"/>
  <c r="B110" i="6"/>
  <c r="B109" i="6"/>
  <c r="B108" i="6"/>
  <c r="B107" i="6"/>
  <c r="B106" i="6"/>
  <c r="B105" i="6"/>
  <c r="B104" i="6"/>
  <c r="B103" i="6"/>
  <c r="B102" i="6"/>
  <c r="B101" i="6"/>
  <c r="B100" i="6"/>
  <c r="B99" i="6"/>
  <c r="B98" i="6"/>
  <c r="B97" i="6"/>
  <c r="B96" i="6"/>
  <c r="B95" i="6"/>
  <c r="B94" i="6"/>
  <c r="B93" i="6"/>
  <c r="B92" i="6"/>
  <c r="B91" i="6"/>
  <c r="B90" i="6"/>
  <c r="B89" i="6"/>
  <c r="B88" i="6"/>
  <c r="B87" i="6"/>
  <c r="B86" i="6"/>
  <c r="B85" i="6"/>
  <c r="B84" i="6"/>
  <c r="B83" i="6"/>
  <c r="B82" i="6"/>
  <c r="B81" i="6"/>
  <c r="B80" i="6"/>
  <c r="B79" i="6"/>
  <c r="B78" i="6"/>
  <c r="B77" i="6"/>
  <c r="B76" i="6"/>
  <c r="B75" i="6"/>
  <c r="B74" i="6"/>
  <c r="B73" i="6"/>
  <c r="B72" i="6"/>
  <c r="B71" i="6"/>
  <c r="B70" i="6"/>
  <c r="B69" i="6"/>
  <c r="B68" i="6"/>
  <c r="B67" i="6"/>
  <c r="B66" i="6"/>
  <c r="B65" i="6"/>
  <c r="B64" i="6"/>
  <c r="B63" i="6"/>
  <c r="B62" i="6"/>
  <c r="B61" i="6"/>
  <c r="B60" i="6"/>
  <c r="B59" i="6"/>
  <c r="B58" i="6"/>
  <c r="B57" i="6"/>
  <c r="B56" i="6"/>
  <c r="B55" i="6"/>
  <c r="B54" i="6"/>
  <c r="B53" i="6"/>
  <c r="B52" i="6"/>
  <c r="B51" i="6"/>
  <c r="B50" i="6"/>
  <c r="B49" i="6"/>
  <c r="B48" i="6"/>
  <c r="B47" i="6"/>
  <c r="B46" i="6"/>
  <c r="B45" i="6"/>
  <c r="B44" i="6"/>
  <c r="B43" i="6"/>
  <c r="B42" i="6"/>
  <c r="B41" i="6"/>
  <c r="B40" i="6"/>
  <c r="B39" i="6"/>
  <c r="B38" i="6"/>
  <c r="B37" i="6"/>
  <c r="B36" i="6"/>
  <c r="B35" i="6"/>
  <c r="B34" i="6"/>
  <c r="B33" i="6"/>
  <c r="B32" i="6"/>
  <c r="B31" i="6"/>
  <c r="B30" i="6"/>
  <c r="B29" i="6"/>
  <c r="B28" i="6"/>
  <c r="B27" i="6"/>
  <c r="B26" i="6"/>
  <c r="B25" i="6"/>
  <c r="B24" i="6"/>
  <c r="B23" i="6"/>
  <c r="B22" i="6"/>
  <c r="B21" i="6"/>
  <c r="B20" i="6"/>
  <c r="B19" i="6"/>
  <c r="B18" i="6"/>
  <c r="B17" i="6"/>
  <c r="B16" i="6"/>
  <c r="B15" i="6"/>
  <c r="B14" i="6"/>
  <c r="B13" i="6"/>
  <c r="B12" i="6"/>
  <c r="B11" i="6"/>
  <c r="B10" i="6"/>
  <c r="B9" i="6"/>
  <c r="B8" i="6"/>
  <c r="B7" i="6"/>
  <c r="B6" i="6"/>
  <c r="B5" i="6"/>
  <c r="B4" i="6"/>
  <c r="B3" i="6"/>
  <c r="B2" i="6"/>
  <c r="B577" i="6"/>
  <c r="B576" i="6"/>
  <c r="B575" i="6"/>
  <c r="B574" i="6"/>
  <c r="B573" i="6"/>
  <c r="B572" i="6"/>
  <c r="B571" i="6"/>
  <c r="B570" i="6"/>
  <c r="B569" i="6"/>
  <c r="B568" i="6"/>
  <c r="B567" i="6"/>
  <c r="B566" i="6"/>
  <c r="B565" i="6"/>
  <c r="B564" i="6"/>
  <c r="B563" i="6"/>
  <c r="B562" i="6"/>
  <c r="B561" i="6"/>
  <c r="B560" i="6"/>
  <c r="B559" i="6"/>
  <c r="B558" i="6"/>
  <c r="B557" i="6"/>
  <c r="B556" i="6"/>
  <c r="B555" i="6"/>
  <c r="B554" i="6"/>
  <c r="B553" i="6"/>
  <c r="B552" i="6"/>
  <c r="B551" i="6"/>
  <c r="B550" i="6"/>
  <c r="B549" i="6"/>
  <c r="B548" i="6"/>
  <c r="B547" i="6"/>
  <c r="B546" i="6"/>
  <c r="B545" i="6"/>
  <c r="B544" i="6"/>
  <c r="B543" i="6"/>
  <c r="B542" i="6"/>
  <c r="B541" i="6"/>
  <c r="B540" i="6"/>
  <c r="B539" i="6"/>
  <c r="B538" i="6"/>
  <c r="B537" i="6"/>
  <c r="B536" i="6"/>
  <c r="B535" i="6"/>
  <c r="B534" i="6"/>
  <c r="B533" i="6"/>
  <c r="B532" i="6"/>
  <c r="B531" i="6"/>
  <c r="B530" i="6"/>
  <c r="B529" i="6"/>
  <c r="B528" i="6"/>
  <c r="B527" i="6"/>
  <c r="B526" i="6"/>
  <c r="B525" i="6"/>
  <c r="B524" i="6"/>
  <c r="B523" i="6"/>
  <c r="B522" i="6"/>
  <c r="B521" i="6"/>
  <c r="B520" i="6"/>
  <c r="B519" i="6"/>
  <c r="B518" i="6"/>
  <c r="B517" i="6"/>
  <c r="B516" i="6"/>
  <c r="B515" i="6"/>
  <c r="B514" i="6"/>
  <c r="B513" i="6"/>
  <c r="B512" i="6"/>
  <c r="B511" i="6"/>
  <c r="B510" i="6"/>
  <c r="B509" i="6"/>
  <c r="B508" i="6"/>
  <c r="B507" i="6"/>
  <c r="B506" i="6"/>
  <c r="B505" i="6"/>
  <c r="B504" i="6"/>
  <c r="B503" i="6"/>
  <c r="B502" i="6"/>
  <c r="B501" i="6"/>
  <c r="B500" i="6"/>
  <c r="B499" i="6"/>
  <c r="B498" i="6"/>
  <c r="B497" i="6"/>
  <c r="B496" i="6"/>
  <c r="B495" i="6"/>
  <c r="B494" i="6"/>
  <c r="B493" i="6"/>
  <c r="B492" i="6"/>
  <c r="B491" i="6"/>
  <c r="B490" i="6"/>
  <c r="B489" i="6"/>
  <c r="B488" i="6"/>
  <c r="B487" i="6"/>
  <c r="B486" i="6"/>
  <c r="B485" i="6"/>
  <c r="B484" i="6"/>
  <c r="B483" i="6"/>
  <c r="B482" i="6"/>
  <c r="B481" i="6"/>
  <c r="B480" i="6"/>
  <c r="B479" i="6"/>
  <c r="B478" i="6"/>
  <c r="B477" i="6"/>
  <c r="B476" i="6"/>
  <c r="B475" i="6"/>
  <c r="B474" i="6"/>
  <c r="B473" i="6"/>
  <c r="B472" i="6"/>
  <c r="B471" i="6"/>
  <c r="B470" i="6"/>
  <c r="B469" i="6"/>
  <c r="B468" i="6"/>
  <c r="B467" i="6"/>
  <c r="B466" i="6"/>
  <c r="B465" i="6"/>
  <c r="B464" i="6"/>
  <c r="B463" i="6"/>
  <c r="B462" i="6"/>
  <c r="B461" i="6"/>
  <c r="B460" i="6"/>
  <c r="B459" i="6"/>
  <c r="B458" i="6"/>
  <c r="B457" i="6"/>
  <c r="B456" i="6"/>
  <c r="B455" i="6"/>
  <c r="B454" i="6"/>
  <c r="B453" i="6"/>
  <c r="B452" i="6"/>
  <c r="B451" i="6"/>
  <c r="B450" i="6"/>
  <c r="B449" i="6"/>
  <c r="B448" i="6"/>
  <c r="B447" i="6"/>
  <c r="B446" i="6"/>
  <c r="B445" i="6"/>
  <c r="B444" i="6"/>
  <c r="B443" i="6"/>
  <c r="B442" i="6"/>
  <c r="B441" i="6"/>
  <c r="B440" i="6"/>
  <c r="B439" i="6"/>
  <c r="B438" i="6"/>
  <c r="B437" i="6"/>
  <c r="B436" i="6"/>
  <c r="B435" i="6"/>
  <c r="B434" i="6"/>
  <c r="B433" i="6"/>
  <c r="B432" i="6"/>
  <c r="B431" i="6"/>
  <c r="B430" i="6"/>
  <c r="B429" i="6"/>
  <c r="B428" i="6"/>
  <c r="B427" i="6"/>
  <c r="B426" i="6"/>
  <c r="B425" i="6"/>
  <c r="B424" i="6"/>
  <c r="B423" i="6"/>
  <c r="B422" i="6"/>
  <c r="B421" i="6"/>
  <c r="B420" i="6"/>
  <c r="B419" i="6"/>
  <c r="B418" i="6"/>
  <c r="B417" i="6"/>
  <c r="B416" i="6"/>
  <c r="B415" i="6"/>
  <c r="B414" i="6"/>
  <c r="B413" i="6"/>
  <c r="B412" i="6"/>
  <c r="B411" i="6"/>
  <c r="B410" i="6"/>
  <c r="B409" i="6"/>
  <c r="B408" i="6"/>
  <c r="B407" i="6"/>
  <c r="B406" i="6"/>
  <c r="B405" i="6"/>
  <c r="B404" i="6"/>
  <c r="B403" i="6"/>
  <c r="B402" i="6"/>
  <c r="B401" i="6"/>
  <c r="B400" i="6"/>
  <c r="B399" i="6"/>
  <c r="B398" i="6"/>
  <c r="B397" i="6"/>
  <c r="B396" i="6"/>
  <c r="B395" i="6"/>
  <c r="B394" i="6"/>
  <c r="B393" i="6"/>
  <c r="B392" i="6"/>
  <c r="B391" i="6"/>
  <c r="B390" i="6"/>
  <c r="B389" i="6"/>
  <c r="B388" i="6"/>
  <c r="B387" i="6"/>
  <c r="B386" i="6"/>
  <c r="B385" i="6"/>
  <c r="B384" i="6"/>
  <c r="B383" i="6"/>
  <c r="B382" i="6"/>
  <c r="B381" i="6"/>
  <c r="B380" i="6"/>
  <c r="B379" i="6"/>
  <c r="B378" i="6"/>
  <c r="B377" i="6"/>
  <c r="B376" i="6"/>
  <c r="B375" i="6"/>
  <c r="B374" i="6"/>
  <c r="B373" i="6"/>
  <c r="B372" i="6"/>
  <c r="B371" i="6"/>
  <c r="B370" i="6"/>
  <c r="B369" i="6"/>
  <c r="B368" i="6"/>
  <c r="B367" i="6"/>
  <c r="B366" i="6"/>
  <c r="B365" i="6"/>
  <c r="B364" i="6"/>
  <c r="B363" i="6"/>
  <c r="B362" i="6"/>
  <c r="B361" i="6"/>
  <c r="B360" i="6"/>
  <c r="B359" i="6"/>
  <c r="B358" i="6"/>
  <c r="B357" i="6"/>
  <c r="B356" i="6"/>
  <c r="B355" i="6"/>
  <c r="B354" i="6"/>
  <c r="B353" i="6"/>
  <c r="B352" i="6"/>
  <c r="B351" i="6"/>
  <c r="B350" i="6"/>
  <c r="B349" i="6"/>
  <c r="B348" i="6"/>
  <c r="B347" i="6"/>
  <c r="B346" i="6"/>
  <c r="B345" i="6"/>
  <c r="B344" i="6"/>
  <c r="B343" i="6"/>
  <c r="B342" i="6"/>
  <c r="B341" i="6"/>
  <c r="B340" i="6"/>
  <c r="B339" i="6"/>
  <c r="B338" i="6"/>
  <c r="B337" i="6"/>
  <c r="B336" i="6"/>
  <c r="B335" i="6"/>
  <c r="B334" i="6"/>
  <c r="B333" i="6"/>
  <c r="B332" i="6"/>
  <c r="B331" i="6"/>
  <c r="B330" i="6"/>
  <c r="B329" i="6"/>
  <c r="B328" i="6"/>
  <c r="B327" i="6"/>
  <c r="B326" i="6"/>
  <c r="B325" i="6"/>
  <c r="B324" i="6"/>
  <c r="B323" i="6"/>
  <c r="B322" i="6"/>
  <c r="B321" i="6"/>
  <c r="B320" i="6"/>
  <c r="B319" i="6"/>
  <c r="B318" i="6"/>
  <c r="B317" i="6"/>
  <c r="B316" i="6"/>
  <c r="B315" i="6"/>
  <c r="B314" i="6"/>
  <c r="B313" i="6"/>
  <c r="B312" i="6"/>
  <c r="B311" i="6"/>
  <c r="B310" i="6"/>
  <c r="B309" i="6"/>
  <c r="B308" i="6"/>
  <c r="B307" i="6"/>
  <c r="B306" i="6"/>
  <c r="B305" i="6"/>
  <c r="B304" i="6"/>
  <c r="B303" i="6"/>
  <c r="B302" i="6"/>
  <c r="B301" i="6"/>
  <c r="B300" i="6"/>
  <c r="B299" i="6"/>
  <c r="B298" i="6"/>
  <c r="B297" i="6"/>
  <c r="B296" i="6"/>
  <c r="B295" i="6"/>
  <c r="B294" i="6"/>
  <c r="B293" i="6"/>
  <c r="B292" i="6"/>
  <c r="B291" i="6"/>
  <c r="B290" i="6"/>
  <c r="F21" i="3"/>
  <c r="E22" i="3"/>
  <c r="E19" i="3"/>
  <c r="H18" i="3"/>
  <c r="M21" i="3"/>
  <c r="E23" i="3"/>
  <c r="M23" i="3"/>
  <c r="K22" i="3"/>
  <c r="I17" i="3"/>
  <c r="G17" i="3"/>
  <c r="H21" i="3"/>
  <c r="K20" i="3"/>
  <c r="G23" i="3"/>
  <c r="M20" i="3"/>
  <c r="F19" i="3"/>
  <c r="E18" i="3"/>
  <c r="M19" i="3"/>
  <c r="G21" i="3"/>
  <c r="J23" i="3"/>
  <c r="M18" i="3"/>
  <c r="J20" i="3"/>
  <c r="L19" i="3"/>
  <c r="I22" i="3"/>
  <c r="E21" i="3"/>
  <c r="J17" i="3"/>
  <c r="I18" i="3"/>
  <c r="F17" i="3"/>
  <c r="K21" i="3"/>
  <c r="H19" i="3"/>
  <c r="H22" i="3"/>
  <c r="J21" i="3"/>
  <c r="F20" i="3"/>
  <c r="G19" i="3"/>
  <c r="G22" i="3"/>
  <c r="L23" i="3"/>
  <c r="I19" i="3"/>
  <c r="J22" i="3"/>
  <c r="H20" i="3"/>
  <c r="M22" i="3"/>
  <c r="E17" i="3"/>
  <c r="L17" i="3"/>
  <c r="M17" i="3"/>
  <c r="H17" i="3"/>
  <c r="J18" i="3"/>
  <c r="L18" i="3"/>
  <c r="K23" i="3"/>
  <c r="F18" i="3"/>
  <c r="G20" i="3"/>
  <c r="F22" i="3"/>
  <c r="L21" i="3"/>
  <c r="I21" i="3"/>
  <c r="K17" i="3"/>
  <c r="K18" i="3"/>
  <c r="L22" i="3"/>
  <c r="F23" i="3"/>
  <c r="I20" i="3"/>
  <c r="H23" i="3"/>
  <c r="I23" i="3"/>
  <c r="K19" i="3"/>
  <c r="J19" i="3"/>
  <c r="G18" i="3"/>
  <c r="E20" i="3"/>
</calcChain>
</file>

<file path=xl/sharedStrings.xml><?xml version="1.0" encoding="utf-8"?>
<sst xmlns="http://schemas.openxmlformats.org/spreadsheetml/2006/main" count="4508" uniqueCount="1092">
  <si>
    <t>Year</t>
  </si>
  <si>
    <t>tCO2e</t>
  </si>
  <si>
    <t>Transport</t>
  </si>
  <si>
    <t>Waste</t>
  </si>
  <si>
    <t>Water</t>
  </si>
  <si>
    <t>Other</t>
  </si>
  <si>
    <t>2a</t>
  </si>
  <si>
    <t>Procurement</t>
  </si>
  <si>
    <t>Comments</t>
  </si>
  <si>
    <t>Units</t>
  </si>
  <si>
    <t>Baseline year</t>
  </si>
  <si>
    <t>2b</t>
  </si>
  <si>
    <t>Targets</t>
  </si>
  <si>
    <t>No</t>
  </si>
  <si>
    <r>
      <t>tCO</t>
    </r>
    <r>
      <rPr>
        <vertAlign val="subscript"/>
        <sz val="11"/>
        <color theme="1"/>
        <rFont val="Calibri"/>
        <family val="2"/>
        <scheme val="minor"/>
      </rPr>
      <t>2</t>
    </r>
    <r>
      <rPr>
        <sz val="11"/>
        <color theme="1"/>
        <rFont val="Calibri"/>
        <family val="2"/>
        <scheme val="minor"/>
      </rPr>
      <t>e</t>
    </r>
  </si>
  <si>
    <t>Industry and Commercial</t>
  </si>
  <si>
    <t>Domestic</t>
  </si>
  <si>
    <t>Transport total</t>
  </si>
  <si>
    <t>Per Capita</t>
  </si>
  <si>
    <t>Partnership Working, Communications and Capacity Building</t>
  </si>
  <si>
    <t>Key Action</t>
  </si>
  <si>
    <t>Impact</t>
  </si>
  <si>
    <t>Certainty</t>
  </si>
  <si>
    <t>Action Number</t>
  </si>
  <si>
    <t>Areas of information to capture</t>
  </si>
  <si>
    <t>From Annex 1 - Local Measures List</t>
  </si>
  <si>
    <t>Area</t>
  </si>
  <si>
    <t>KEY ACTION</t>
  </si>
  <si>
    <t>Area of Intervention</t>
  </si>
  <si>
    <t>Policy Instrument</t>
  </si>
  <si>
    <t>Added value and contribution to multiple policy objectives</t>
  </si>
  <si>
    <t>Responsible (Lead Partner)</t>
  </si>
  <si>
    <t>Timing Assessment</t>
  </si>
  <si>
    <t>Financial Assessment</t>
  </si>
  <si>
    <t>Risk Assessment</t>
  </si>
  <si>
    <t>Priority to implement (H/M/L)</t>
  </si>
  <si>
    <t>Cross Sector Opportunity (y/n)</t>
  </si>
  <si>
    <t>Status (planned, current or future)</t>
  </si>
  <si>
    <t>How will this be monitored?</t>
  </si>
  <si>
    <t>Comments?</t>
  </si>
  <si>
    <t>Contact</t>
  </si>
  <si>
    <t>Origin of Action (select from Drop down - global or National</t>
  </si>
  <si>
    <t>From Edinburgh SEAP</t>
  </si>
  <si>
    <t>Direct / Enabling Delivery</t>
  </si>
  <si>
    <t>Other key stakeholders / Partners</t>
  </si>
  <si>
    <t>Expected CO2e savings in kilo tonnes of carbon</t>
  </si>
  <si>
    <t>Project Start</t>
  </si>
  <si>
    <t>Project End</t>
  </si>
  <si>
    <t>Funding</t>
  </si>
  <si>
    <t>From SCCD</t>
  </si>
  <si>
    <t>Target including explanation of the reduction (% of what), timeframe, scope (e.g. direct, consumption) and exclusions (e.g. large industry)</t>
  </si>
  <si>
    <t>Progress to date</t>
  </si>
  <si>
    <t>Energy</t>
  </si>
  <si>
    <t>Rec to be split</t>
  </si>
  <si>
    <t>Homes and communities</t>
  </si>
  <si>
    <t>Business</t>
  </si>
  <si>
    <t>Waste and Resource Efficiency</t>
  </si>
  <si>
    <t>Rural Land Use</t>
  </si>
  <si>
    <t>Influencing</t>
  </si>
  <si>
    <t>Enabling</t>
  </si>
  <si>
    <t>Smart Metering</t>
  </si>
  <si>
    <t>Complete</t>
  </si>
  <si>
    <t xml:space="preserve">Value of Investment (£) </t>
  </si>
  <si>
    <t>Confimed</t>
  </si>
  <si>
    <t>Unconfirmed</t>
  </si>
  <si>
    <t xml:space="preserve">Unestablished </t>
  </si>
  <si>
    <t>RPP Sector</t>
  </si>
  <si>
    <t xml:space="preserve">Transport </t>
  </si>
  <si>
    <t>Yes-ISM</t>
  </si>
  <si>
    <t>Yes-Other</t>
  </si>
  <si>
    <t>Partnership Working</t>
  </si>
  <si>
    <t>Lead</t>
  </si>
  <si>
    <t>Participant</t>
  </si>
  <si>
    <t>Supporting</t>
  </si>
  <si>
    <t>Action Type</t>
  </si>
  <si>
    <t>Behaviour Change</t>
  </si>
  <si>
    <t>Awareness Raising</t>
  </si>
  <si>
    <t>Learning/Training</t>
  </si>
  <si>
    <t>Skills/Capacity Building</t>
  </si>
  <si>
    <t>Intra organisational communications</t>
  </si>
  <si>
    <t>Multi organisation Communications</t>
  </si>
  <si>
    <t>Partnership working of climate change or sustainability</t>
  </si>
  <si>
    <t>ActionType</t>
  </si>
  <si>
    <t>Communications</t>
  </si>
  <si>
    <t>Delivery Role</t>
  </si>
  <si>
    <t>Outputs</t>
  </si>
  <si>
    <t>Please give further details of this behaviour change activity.</t>
  </si>
  <si>
    <t>Key Action Title</t>
  </si>
  <si>
    <t>Organisation's project role</t>
  </si>
  <si>
    <t>Capacity Building (ie. staff training and development initiatives)</t>
  </si>
  <si>
    <t>Street Lighting</t>
  </si>
  <si>
    <t>Local Authority:</t>
  </si>
  <si>
    <t>Sector</t>
  </si>
  <si>
    <t>Source</t>
  </si>
  <si>
    <r>
      <t>tCO</t>
    </r>
    <r>
      <rPr>
        <vertAlign val="subscript"/>
        <sz val="11"/>
        <color theme="1"/>
        <rFont val="Calibri"/>
        <family val="2"/>
        <scheme val="minor"/>
      </rPr>
      <t>2</t>
    </r>
  </si>
  <si>
    <t>Aberdeen City</t>
  </si>
  <si>
    <t>Aberdeenshire</t>
  </si>
  <si>
    <t>Angus</t>
  </si>
  <si>
    <t>Argyll and Bute</t>
  </si>
  <si>
    <t>Clackmannanshire</t>
  </si>
  <si>
    <t>Dumfries and Galloway</t>
  </si>
  <si>
    <t>East Ayrshire</t>
  </si>
  <si>
    <t>East Dunbartonshire</t>
  </si>
  <si>
    <t>East Lothian</t>
  </si>
  <si>
    <t>East Renfrewshire</t>
  </si>
  <si>
    <t>Eilean Siar</t>
  </si>
  <si>
    <t>Glasgow City</t>
  </si>
  <si>
    <t>Inverclyde</t>
  </si>
  <si>
    <t>Midlothian</t>
  </si>
  <si>
    <t>Moray</t>
  </si>
  <si>
    <t>North Ayrshire</t>
  </si>
  <si>
    <t>North Lanarkshire</t>
  </si>
  <si>
    <t>Perth and Kinross</t>
  </si>
  <si>
    <t>Renfrewshire</t>
  </si>
  <si>
    <t>Scottish Borders</t>
  </si>
  <si>
    <t>South Ayrshire</t>
  </si>
  <si>
    <t>South Lanarkshire</t>
  </si>
  <si>
    <t>Stirling</t>
  </si>
  <si>
    <t>West Dunbartonshire</t>
  </si>
  <si>
    <t>West Lothian</t>
  </si>
  <si>
    <t>City of Edinburgh</t>
  </si>
  <si>
    <t>Highland Council</t>
  </si>
  <si>
    <t>Falkirk Council</t>
  </si>
  <si>
    <t>Land Use</t>
  </si>
  <si>
    <t>Other  (specify in 'Comments')</t>
  </si>
  <si>
    <r>
      <t>Please indicate emission amounts and unit of measurement (e.g. tCO</t>
    </r>
    <r>
      <rPr>
        <vertAlign val="subscript"/>
        <sz val="11"/>
        <color theme="1"/>
        <rFont val="Calibri"/>
        <family val="2"/>
        <scheme val="minor"/>
      </rPr>
      <t>2</t>
    </r>
    <r>
      <rPr>
        <i/>
        <sz val="11"/>
        <color theme="1"/>
        <rFont val="Calibri"/>
        <family val="2"/>
        <scheme val="minor"/>
      </rPr>
      <t>e</t>
    </r>
    <r>
      <rPr>
        <sz val="11"/>
        <color theme="1"/>
        <rFont val="Calibri"/>
        <family val="2"/>
        <scheme val="minor"/>
      </rPr>
      <t>) and years. Please provide information on the following components using data from the links provided below. Please use (1) as the default unless targets and actions relate to (2).</t>
    </r>
  </si>
  <si>
    <t>(1) Subset dataset</t>
  </si>
  <si>
    <t>(2) Full dataset</t>
  </si>
  <si>
    <r>
      <t xml:space="preserve">(1) UK local and regional CO2 emissions: </t>
    </r>
    <r>
      <rPr>
        <b/>
        <sz val="11"/>
        <color theme="1"/>
        <rFont val="Calibri"/>
        <family val="2"/>
        <scheme val="minor"/>
      </rPr>
      <t>subset dataset</t>
    </r>
    <r>
      <rPr>
        <sz val="11"/>
        <color theme="1"/>
        <rFont val="Calibri"/>
        <family val="2"/>
        <scheme val="minor"/>
      </rPr>
      <t xml:space="preserve"> (emissions within the scope of influence of local authorities):</t>
    </r>
  </si>
  <si>
    <r>
      <t xml:space="preserve">(2) UK local and regional CO2 emissions: </t>
    </r>
    <r>
      <rPr>
        <b/>
        <sz val="11"/>
        <color theme="1"/>
        <rFont val="Calibri"/>
        <family val="2"/>
        <scheme val="minor"/>
      </rPr>
      <t>full dataset</t>
    </r>
    <r>
      <rPr>
        <sz val="11"/>
        <color theme="1"/>
        <rFont val="Calibri"/>
        <family val="2"/>
        <scheme val="minor"/>
      </rPr>
      <t xml:space="preserve">: </t>
    </r>
  </si>
  <si>
    <t>Description</t>
  </si>
  <si>
    <t>Absolute (TCO2)</t>
  </si>
  <si>
    <t>Per capita (TCO2/per)</t>
  </si>
  <si>
    <t>Cumulative (TCO2)</t>
  </si>
  <si>
    <t>Target Saving</t>
  </si>
  <si>
    <t>SEAP</t>
  </si>
  <si>
    <t>Percentage Emissions (%)</t>
  </si>
  <si>
    <t>Target year</t>
  </si>
  <si>
    <t>Baseline value</t>
  </si>
  <si>
    <t>Type of Target (units)</t>
  </si>
  <si>
    <t>District Heating</t>
  </si>
  <si>
    <t>Masterplanning</t>
  </si>
  <si>
    <t>Transport Planning</t>
  </si>
  <si>
    <t>All_Sectors</t>
  </si>
  <si>
    <t>Please detail any of the specific policies and actions which are underway to achieve your emission reduction targets</t>
  </si>
  <si>
    <t>Status</t>
  </si>
  <si>
    <r>
      <t>Annual CO</t>
    </r>
    <r>
      <rPr>
        <b/>
        <vertAlign val="subscript"/>
        <sz val="11"/>
        <color theme="1"/>
        <rFont val="Calibri"/>
        <family val="2"/>
        <scheme val="minor"/>
      </rPr>
      <t>2</t>
    </r>
    <r>
      <rPr>
        <b/>
        <sz val="11"/>
        <color theme="1"/>
        <rFont val="Calibri"/>
        <family val="2"/>
        <scheme val="minor"/>
      </rPr>
      <t xml:space="preserve"> saving once fully implemented (tCO</t>
    </r>
    <r>
      <rPr>
        <b/>
        <vertAlign val="subscript"/>
        <sz val="11"/>
        <color theme="1"/>
        <rFont val="Calibri"/>
        <family val="2"/>
        <scheme val="minor"/>
      </rPr>
      <t>2</t>
    </r>
    <r>
      <rPr>
        <b/>
        <sz val="11"/>
        <color theme="1"/>
        <rFont val="Calibri"/>
        <family val="2"/>
        <scheme val="minor"/>
      </rPr>
      <t>)</t>
    </r>
  </si>
  <si>
    <t>Year that the policy/action will be fully implemented</t>
  </si>
  <si>
    <t>Start year for policy/action implementation</t>
  </si>
  <si>
    <t>Accountable body</t>
  </si>
  <si>
    <t>Aether added lists</t>
  </si>
  <si>
    <t>Behavioural</t>
  </si>
  <si>
    <t>Latest Year Measured</t>
  </si>
  <si>
    <t>N/A</t>
  </si>
  <si>
    <t>Saving in latest year measured</t>
  </si>
  <si>
    <t>Ongoing Costs (£/year)</t>
  </si>
  <si>
    <t>Latest Year measured</t>
  </si>
  <si>
    <t>Historic Emissions (Local Authorities Only)</t>
  </si>
  <si>
    <t>DECC Sectors</t>
  </si>
  <si>
    <t>Other Sectors</t>
  </si>
  <si>
    <t>DECC Dataset:</t>
  </si>
  <si>
    <t>Policies and Actions to Reduce Emissions</t>
  </si>
  <si>
    <t>Metric/indicators for monitoring progress</t>
  </si>
  <si>
    <t>Wider Impact and Influence on GHG Emissions</t>
  </si>
  <si>
    <t>Rural_Land_Use</t>
  </si>
  <si>
    <t>Waste_and_Resource_Efficiency</t>
  </si>
  <si>
    <t>Grant funding (UK)</t>
  </si>
  <si>
    <t>Grant funding (EU)</t>
  </si>
  <si>
    <t>Direct delivery</t>
  </si>
  <si>
    <t>Indirect delivery</t>
  </si>
  <si>
    <t>Proposed</t>
  </si>
  <si>
    <t>Budget secured</t>
  </si>
  <si>
    <t>In Implementation</t>
  </si>
  <si>
    <t>Please provide any detail on data sources or limitations relating to the information provided in Table 3</t>
  </si>
  <si>
    <t>Lead Organisation (if not reporting organisation)</t>
  </si>
  <si>
    <t>Private Partners</t>
  </si>
  <si>
    <t>Public Partners</t>
  </si>
  <si>
    <t>3rd Sector Partners</t>
  </si>
  <si>
    <t>Value to Organisation</t>
  </si>
  <si>
    <t>Total Investment into Partnership</t>
  </si>
  <si>
    <t>Primary Funding Source for Implementation of Policy/Action 
(please provide additional description in 'Comments')</t>
  </si>
  <si>
    <t>Combined Heat &amp; Power</t>
  </si>
  <si>
    <t>Geothermal</t>
  </si>
  <si>
    <t>Renewables - Wind</t>
  </si>
  <si>
    <t>Renewables - Solar Farm</t>
  </si>
  <si>
    <t>Energy Efficiency - Thermal</t>
  </si>
  <si>
    <t>Energy Efficiency - Electrical</t>
  </si>
  <si>
    <t>Energy Efficency - Combined</t>
  </si>
  <si>
    <t>New Building Standards</t>
  </si>
  <si>
    <t>Energy Company Obligation (ECO)</t>
  </si>
  <si>
    <t>Decarbonising Public Transport</t>
  </si>
  <si>
    <t>Modal Shift - Private to Public Transport</t>
  </si>
  <si>
    <t>Modal Shift - Private Vehicle to Active Travel (Cycling/Walking)</t>
  </si>
  <si>
    <t>Decarbonising Private Vehicles</t>
  </si>
  <si>
    <t>Travel Plans</t>
  </si>
  <si>
    <t>Afforestation and reforestation</t>
  </si>
  <si>
    <t>Conservation of carbon in existing forests</t>
  </si>
  <si>
    <t>Enhancing production in existing forests</t>
  </si>
  <si>
    <t>Increasing the harvested wood products pool</t>
  </si>
  <si>
    <t>Enhanced forest management</t>
  </si>
  <si>
    <t>Prevention of deforestation</t>
  </si>
  <si>
    <t>Strengthening protection against natural disturbances</t>
  </si>
  <si>
    <t>Substitution of GHG-intensive feedstocks and materials with harvested wood products</t>
  </si>
  <si>
    <t>Prevention of drainage or rewetting of wetlands</t>
  </si>
  <si>
    <t>Restoration of degraded lands</t>
  </si>
  <si>
    <t>Demand management / reduction</t>
  </si>
  <si>
    <t>Reuse</t>
  </si>
  <si>
    <t>Enhanced recycling</t>
  </si>
  <si>
    <t>Improved treatment technologies</t>
  </si>
  <si>
    <t>Improved landfill management</t>
  </si>
  <si>
    <t>Improved wastewater management systems</t>
  </si>
  <si>
    <t>Renewable - Micro wind</t>
  </si>
  <si>
    <t>Renewable - Photovoltaics</t>
  </si>
  <si>
    <t>Renewable - Solar Thermal</t>
  </si>
  <si>
    <t>Renewables - Hydro</t>
  </si>
  <si>
    <t>Renewables - Wave/Tidal</t>
  </si>
  <si>
    <t>Low Carbon Heat (heat pumps/biomass boilers)</t>
  </si>
  <si>
    <t>Business_Industry_and_Public_Sector</t>
  </si>
  <si>
    <t>Homes_and_Communities</t>
  </si>
  <si>
    <t>Leasing</t>
  </si>
  <si>
    <t>Energy Supply Company</t>
  </si>
  <si>
    <t>Energy Performance Contracting</t>
  </si>
  <si>
    <t>Public-private partnership</t>
  </si>
  <si>
    <t>Loan</t>
  </si>
  <si>
    <t>Capital investment</t>
  </si>
  <si>
    <t>Revolving fund</t>
  </si>
  <si>
    <t>Third party financing</t>
  </si>
  <si>
    <t>UK Government Incentives</t>
  </si>
  <si>
    <t>Energy from waste</t>
  </si>
  <si>
    <t>Region Name</t>
  </si>
  <si>
    <t>Second Tier Authority</t>
  </si>
  <si>
    <t>LAD14NM</t>
  </si>
  <si>
    <t>LAD14CD</t>
  </si>
  <si>
    <t>A. Industry and Commercial Electricity</t>
  </si>
  <si>
    <t>B. Industry and Commercial Gas</t>
  </si>
  <si>
    <t>C. Large Industrial Installations</t>
  </si>
  <si>
    <t>D. Industrial and Commercial Other Fuels</t>
  </si>
  <si>
    <t>E. Agriculture</t>
  </si>
  <si>
    <t>F. Domestic Electricity</t>
  </si>
  <si>
    <t>G. Domestic Gas</t>
  </si>
  <si>
    <t>H. Domestic 'Other Fuels'</t>
  </si>
  <si>
    <t>I. Road Transport (A roads)</t>
  </si>
  <si>
    <t>J. Road Transport (Motorways)</t>
  </si>
  <si>
    <t>K. Road Transport (Minor roads)</t>
  </si>
  <si>
    <t>L. Diesel Railways</t>
  </si>
  <si>
    <t>M. Transport Other</t>
  </si>
  <si>
    <t>N. LULUCF Net Emissions</t>
  </si>
  <si>
    <t>Population                                              ('000s, mid-year estimate)</t>
  </si>
  <si>
    <t>Scotland</t>
  </si>
  <si>
    <t>S12000033</t>
  </si>
  <si>
    <t>S12000034</t>
  </si>
  <si>
    <t>S12000041</t>
  </si>
  <si>
    <t>S12000035</t>
  </si>
  <si>
    <t>S12000005</t>
  </si>
  <si>
    <t>S12000006</t>
  </si>
  <si>
    <t>Dundee City</t>
  </si>
  <si>
    <t>S12000042</t>
  </si>
  <si>
    <t>S12000008</t>
  </si>
  <si>
    <t>S12000045</t>
  </si>
  <si>
    <t>S12000010</t>
  </si>
  <si>
    <t>S12000011</t>
  </si>
  <si>
    <t>S12000036</t>
  </si>
  <si>
    <t>S12000013</t>
  </si>
  <si>
    <t>Falkirk</t>
  </si>
  <si>
    <t>S12000014</t>
  </si>
  <si>
    <t>Fife</t>
  </si>
  <si>
    <t>S12000015</t>
  </si>
  <si>
    <t>S12000046</t>
  </si>
  <si>
    <t>Highland</t>
  </si>
  <si>
    <t>S12000017</t>
  </si>
  <si>
    <t>S12000018</t>
  </si>
  <si>
    <t>S12000019</t>
  </si>
  <si>
    <t>S12000020</t>
  </si>
  <si>
    <t>S12000021</t>
  </si>
  <si>
    <t>S12000044</t>
  </si>
  <si>
    <t>Orkney Islands</t>
  </si>
  <si>
    <t>S12000023</t>
  </si>
  <si>
    <t>S12000024</t>
  </si>
  <si>
    <t>S12000038</t>
  </si>
  <si>
    <t>S12000026</t>
  </si>
  <si>
    <t>Shetland Islands</t>
  </si>
  <si>
    <t>S12000027</t>
  </si>
  <si>
    <t>S12000028</t>
  </si>
  <si>
    <t>S12000029</t>
  </si>
  <si>
    <t>S12000030</t>
  </si>
  <si>
    <t>S12000039</t>
  </si>
  <si>
    <t>S12000040</t>
  </si>
  <si>
    <t>Dataset</t>
  </si>
  <si>
    <t>Subset</t>
  </si>
  <si>
    <t>Full</t>
  </si>
  <si>
    <t>Label</t>
  </si>
  <si>
    <t>Grand total</t>
  </si>
  <si>
    <t>subset</t>
  </si>
  <si>
    <t>full</t>
  </si>
  <si>
    <t>Other Notable Reportable Activity</t>
  </si>
  <si>
    <t>Key Action Description</t>
  </si>
  <si>
    <t>Please use the text box below to detail further climate change related activity that is not noted elsewhere within this reporting template</t>
  </si>
  <si>
    <t>Food &amp; Drink</t>
  </si>
  <si>
    <t>Biodiversity</t>
  </si>
  <si>
    <t>Resource Use</t>
  </si>
  <si>
    <t>Other Notable Activity</t>
  </si>
  <si>
    <t>Please detail key actions relating to Food and Drink, Biodiversity, Water, Procurement and Resource Use in the table below</t>
  </si>
  <si>
    <t>e.g. Livestock</t>
  </si>
  <si>
    <t>ktCO2</t>
  </si>
  <si>
    <r>
      <t>ktCO</t>
    </r>
    <r>
      <rPr>
        <vertAlign val="subscript"/>
        <sz val="11"/>
        <color theme="1"/>
        <rFont val="Calibri"/>
        <family val="2"/>
        <scheme val="minor"/>
      </rPr>
      <t>2</t>
    </r>
  </si>
  <si>
    <t>Energy Efficiency - Combined</t>
  </si>
  <si>
    <t>tCO2</t>
  </si>
  <si>
    <t>Table 3:</t>
  </si>
  <si>
    <t>Table 2</t>
  </si>
  <si>
    <t>Table 1</t>
  </si>
  <si>
    <t>Table 4</t>
  </si>
  <si>
    <t>Table 5</t>
  </si>
  <si>
    <t>Recommended Reporting: Reporting on Wider Influence</t>
  </si>
  <si>
    <t>Total Emissions</t>
  </si>
  <si>
    <t>Date:</t>
  </si>
  <si>
    <t>Role in the organisation:</t>
  </si>
  <si>
    <t>Name:</t>
  </si>
  <si>
    <t>I confirm that the information in this report is accurate and provides a fair representation of the organisation’s performance in relation to climate change.</t>
  </si>
  <si>
    <t>Declaration</t>
  </si>
  <si>
    <t>6e</t>
  </si>
  <si>
    <t xml:space="preserve">If the organisation has not undergone any peer or external validation that relates to the information in this report, indicate this in the space provided and the reasons why this has not been undertaken. </t>
  </si>
  <si>
    <t>No Validation Process</t>
  </si>
  <si>
    <t>6d</t>
  </si>
  <si>
    <t>Briefly describe the organisation’s external validation process, if any, of the data or information contained within this report.</t>
  </si>
  <si>
    <t xml:space="preserve">External validation process </t>
  </si>
  <si>
    <t>6c</t>
  </si>
  <si>
    <t>Briefly describe the organisation’s peer validation process, if any, of the data or information contained within this report.</t>
  </si>
  <si>
    <t>Peer validation process</t>
  </si>
  <si>
    <t>6b</t>
  </si>
  <si>
    <t>Briefly describe the organisation’s internal validation process, if any, of the data or information contained within this report.</t>
  </si>
  <si>
    <t>Internal validation process</t>
  </si>
  <si>
    <t>6a</t>
  </si>
  <si>
    <t>Validation and Declaration</t>
  </si>
  <si>
    <t>Provide any other relevant supporting information and any examples of best practice by the organisation in relation to procurement.</t>
  </si>
  <si>
    <t>Supporting information and best practice</t>
  </si>
  <si>
    <t>5c</t>
  </si>
  <si>
    <t>Further information</t>
  </si>
  <si>
    <r>
      <t xml:space="preserve">Provide information relating to how procurement </t>
    </r>
    <r>
      <rPr>
        <u/>
        <sz val="11"/>
        <rFont val="Calibri"/>
        <family val="2"/>
        <scheme val="minor"/>
      </rPr>
      <t>activity</t>
    </r>
    <r>
      <rPr>
        <sz val="11"/>
        <rFont val="Calibri"/>
        <family val="2"/>
        <scheme val="minor"/>
      </rPr>
      <t xml:space="preserve"> by the organisation has contributed to its compliance with climate changes duties.</t>
    </r>
  </si>
  <si>
    <t>How has procurement activity contributed to compliance with climate change duties?</t>
  </si>
  <si>
    <t>5b</t>
  </si>
  <si>
    <r>
      <t xml:space="preserve">Provide information relating to how the procurement </t>
    </r>
    <r>
      <rPr>
        <u/>
        <sz val="11"/>
        <rFont val="Calibri"/>
        <family val="2"/>
        <scheme val="minor"/>
      </rPr>
      <t>policies</t>
    </r>
    <r>
      <rPr>
        <sz val="11"/>
        <rFont val="Calibri"/>
        <family val="2"/>
        <scheme val="minor"/>
      </rPr>
      <t xml:space="preserve"> of the organisation have contributed to its compliance with climate changes duties.</t>
    </r>
  </si>
  <si>
    <t>How do procurement policies contribute to compliance with climate change duties?</t>
  </si>
  <si>
    <t>5a</t>
  </si>
  <si>
    <t>Provide any other relevant supporting information and any examples of best practice by the organisation in relation to adaption.</t>
  </si>
  <si>
    <t>4h</t>
  </si>
  <si>
    <t>Provide a summary of the areas and activities of focus for the year ahead.</t>
  </si>
  <si>
    <t>What are the organisation’s top 5 climate change adaptation priorities for the year ahead?</t>
  </si>
  <si>
    <t>4g</t>
  </si>
  <si>
    <t>Future priorities for adaptation</t>
  </si>
  <si>
    <t>Please provide details of monitoring and evaluation criteria and adaptation indicators used to assess the effectiveness of actions detailed under Question 4(c) and Question 4(d).</t>
  </si>
  <si>
    <t xml:space="preserve">What arrangements does the organisation have in place to monitor and evaluate the impact of the adaptation actions? </t>
  </si>
  <si>
    <t>4f</t>
  </si>
  <si>
    <t>Provide details of arrangements to review current and future climate risks, for example, what timescales are in place to review the climate change risk assessments referred to in Question 4(a) and adaptation strategies, plans and policies in Question 4(b).</t>
  </si>
  <si>
    <t>What arrangements does the organisation have in place to review current and future climate risks?</t>
  </si>
  <si>
    <t>4e</t>
  </si>
  <si>
    <t>Review, monitoring and evaluation</t>
  </si>
  <si>
    <t>Society</t>
  </si>
  <si>
    <t>S3</t>
  </si>
  <si>
    <t>Support our health services and emergency responders to enable them to respond effectively to the increased pressures associated with a changing climate.</t>
  </si>
  <si>
    <t>S2</t>
  </si>
  <si>
    <t>Increase the awareness of the impacts of climate change  to enable people to adapt to future extreme weather events.</t>
  </si>
  <si>
    <t>S1</t>
  </si>
  <si>
    <t>Understand the effects of climate change and their impacts on people, homes and communities.</t>
  </si>
  <si>
    <t>Buildings and infrastructure networks</t>
  </si>
  <si>
    <t>B3</t>
  </si>
  <si>
    <t>Increase the resilience of buildings and infrastructure networks to sustain and enhance the benefits and services provided.</t>
  </si>
  <si>
    <t>B2</t>
  </si>
  <si>
    <t>Provide the knowledge, skills and tools to manage climate change impacts on buildings and infrastructure.</t>
  </si>
  <si>
    <t>B1</t>
  </si>
  <si>
    <t>Understand the effects of climate change and their impacts on buildings and infrastructure networks.</t>
  </si>
  <si>
    <t>Natural Environment</t>
  </si>
  <si>
    <t>N3</t>
  </si>
  <si>
    <t>Sustain and enhance the benefits, goods and services that the natural environment provides.</t>
  </si>
  <si>
    <t>N2</t>
  </si>
  <si>
    <t>Support a healthy and diverse natural environment with capacity to adapt.</t>
  </si>
  <si>
    <t>N1</t>
  </si>
  <si>
    <t>Understand the effects of climate change and their impacts on the natural environment.</t>
  </si>
  <si>
    <t>Delivery progress made</t>
  </si>
  <si>
    <t>Policy / Proposal reference</t>
  </si>
  <si>
    <t>Theme</t>
  </si>
  <si>
    <t>Objective reference</t>
  </si>
  <si>
    <t>Objective</t>
  </si>
  <si>
    <t xml:space="preserve">(a) The Programme aims to address impacts identified for Scotland in the UK-wide climate change risk assessment which are not otherwise addressed by the UK-wide National Adaptation Programme through policy in relation to reserved matters.  </t>
  </si>
  <si>
    <t>If the organisation is listed in the Programme as an organisation responsible for the delivery of one or more policies and proposals under the objectives N1, N2, N3, B1, B2, B3, S1, S2 and S3, provide details of the progress made by the organisation in delivering each policy or proposal in the report year. If it is not responsible for delivering any policy or proposal under a particular objective enter “N/A” in the ‘Delivery progress’ column for that objective.</t>
  </si>
  <si>
    <t>Where applicable, what progress has the organisation made in delivering the policies and proposals referenced N1, N2, N3, B1, B2, B3, S1, S2 and S3 in the Scottish Climate Change Adaptation Programme(a) (“the Programme”)?</t>
  </si>
  <si>
    <t>4d</t>
  </si>
  <si>
    <t>Include details of work to increase awareness of the need to adapt to climate change and build the capacity of staff and stakeholders to assess risk and implement action.</t>
  </si>
  <si>
    <t xml:space="preserve">What action has the organisation taken to adapt to climate change? </t>
  </si>
  <si>
    <t>4c</t>
  </si>
  <si>
    <t>Taking action</t>
  </si>
  <si>
    <t>Provide details of any climate change adaptation risk management procedures, strategies, action plans and any adaptation policies and actions included across policy areas.</t>
  </si>
  <si>
    <t xml:space="preserve">What arrangements does the organisation have in place to manage climate-related risks? </t>
  </si>
  <si>
    <t>4b</t>
  </si>
  <si>
    <t>If yes, provide a reference or link to any such risk assessment(s).</t>
  </si>
  <si>
    <t>Has the organisation assessed current and future climate-related risks?</t>
  </si>
  <si>
    <t>4a</t>
  </si>
  <si>
    <t>Assessing and managing risk</t>
  </si>
  <si>
    <t>Adaptation</t>
  </si>
  <si>
    <t>Provide any other relevant supporting information and any examples of best practice by the organisation in relation to corporate emissions, targets and projects.</t>
  </si>
  <si>
    <t>3k</t>
  </si>
  <si>
    <t>Total project savings since baseline year</t>
  </si>
  <si>
    <r>
      <t>Total estimated emissions savings (tCO</t>
    </r>
    <r>
      <rPr>
        <b/>
        <vertAlign val="subscript"/>
        <sz val="11"/>
        <color theme="1"/>
        <rFont val="Calibri"/>
        <family val="2"/>
        <scheme val="minor"/>
      </rPr>
      <t>2</t>
    </r>
    <r>
      <rPr>
        <b/>
        <sz val="11"/>
        <color theme="1"/>
        <rFont val="Calibri"/>
        <family val="2"/>
        <scheme val="minor"/>
      </rPr>
      <t>e)</t>
    </r>
  </si>
  <si>
    <t>Total savings</t>
  </si>
  <si>
    <t>If the organisation has data available, estimate the total emissions savings made from projects since the organisation’s baseline year.</t>
  </si>
  <si>
    <t>Total carbon reduction project savings since baseline year</t>
  </si>
  <si>
    <t>3j</t>
  </si>
  <si>
    <t>Total</t>
  </si>
  <si>
    <t>Other 3 (specify in comments)</t>
  </si>
  <si>
    <t>Other 2 (specify in comments)</t>
  </si>
  <si>
    <t>Other 1 (specify in comments)</t>
  </si>
  <si>
    <t>Staff numbers</t>
  </si>
  <si>
    <t>Service provision</t>
  </si>
  <si>
    <t>Estate changes</t>
  </si>
  <si>
    <t>Increase or decrease in emissions</t>
  </si>
  <si>
    <r>
      <t>Total estimated annual emissions (tCO</t>
    </r>
    <r>
      <rPr>
        <b/>
        <vertAlign val="subscript"/>
        <sz val="11"/>
        <color theme="1"/>
        <rFont val="Calibri"/>
        <family val="2"/>
        <scheme val="minor"/>
      </rPr>
      <t>2</t>
    </r>
    <r>
      <rPr>
        <b/>
        <sz val="11"/>
        <color theme="1"/>
        <rFont val="Calibri"/>
        <family val="2"/>
        <scheme val="minor"/>
      </rPr>
      <t>e)</t>
    </r>
  </si>
  <si>
    <t>Emissions source</t>
  </si>
  <si>
    <t>If the organisation’s corporate emissions are likely to increase or decrease for any other reason in the year ahead, provide an estimate of the amount and direction.</t>
  </si>
  <si>
    <t>Estimated decrease or increase in emissions from other sources in the year ahead</t>
  </si>
  <si>
    <t>3i</t>
  </si>
  <si>
    <t>Fleet Transport</t>
  </si>
  <si>
    <t>Travel</t>
  </si>
  <si>
    <t>Water and sewerage</t>
  </si>
  <si>
    <t>Other heating fuels</t>
  </si>
  <si>
    <t>Natural gas</t>
  </si>
  <si>
    <t>Electricity</t>
  </si>
  <si>
    <r>
      <t>Total estimated annual carbon savings (tCO</t>
    </r>
    <r>
      <rPr>
        <b/>
        <vertAlign val="subscript"/>
        <sz val="11"/>
        <color theme="1"/>
        <rFont val="Calibri"/>
        <family val="2"/>
        <scheme val="minor"/>
      </rPr>
      <t>2</t>
    </r>
    <r>
      <rPr>
        <b/>
        <sz val="11"/>
        <color theme="1"/>
        <rFont val="Calibri"/>
        <family val="2"/>
        <scheme val="minor"/>
      </rPr>
      <t>e)</t>
    </r>
  </si>
  <si>
    <t>If no projects are expected to be implemented against an emissions source, enter “0”.
If the organisation does not have any information for an emissions source, enter “Unknown”.
If the organisation does not include the emissions source in its carbon footprint, enter “N/A”.</t>
  </si>
  <si>
    <t>Anticipated annual carbon savings from all projects implemented by the organisation in the year ahead</t>
  </si>
  <si>
    <t>3h</t>
  </si>
  <si>
    <t>If the organisation’s corporate emissions increased or decreased for any other reason in the report year, provide an estimate of the amount and direction.</t>
  </si>
  <si>
    <t>Estimated decrease or increase in emissions from other sources in the report year</t>
  </si>
  <si>
    <t>3g</t>
  </si>
  <si>
    <t xml:space="preserve">Savings figures are estimated or actual </t>
  </si>
  <si>
    <t>Estimated costs savings (£/annum)</t>
  </si>
  <si>
    <r>
      <t>Estimated carbon savings per year (tCO</t>
    </r>
    <r>
      <rPr>
        <b/>
        <vertAlign val="subscript"/>
        <sz val="11"/>
        <color theme="1"/>
        <rFont val="Calibri"/>
        <family val="2"/>
        <scheme val="minor"/>
      </rPr>
      <t>2</t>
    </r>
    <r>
      <rPr>
        <b/>
        <sz val="11"/>
        <color theme="1"/>
        <rFont val="Calibri"/>
        <family val="2"/>
        <scheme val="minor"/>
      </rPr>
      <t>e/annum)</t>
    </r>
  </si>
  <si>
    <t>Primary fuel/emission source saved</t>
  </si>
  <si>
    <t>Project lifetime (years)</t>
  </si>
  <si>
    <t>Operational cost (£/annum)</t>
  </si>
  <si>
    <t>Capital cost (£)</t>
  </si>
  <si>
    <r>
      <t>First full year of CO</t>
    </r>
    <r>
      <rPr>
        <b/>
        <vertAlign val="subscript"/>
        <sz val="11"/>
        <color theme="1"/>
        <rFont val="Calibri"/>
        <family val="2"/>
        <scheme val="minor"/>
      </rPr>
      <t>2</t>
    </r>
    <r>
      <rPr>
        <b/>
        <sz val="11"/>
        <color theme="1"/>
        <rFont val="Calibri"/>
        <family val="2"/>
        <scheme val="minor"/>
      </rPr>
      <t>e savings</t>
    </r>
  </si>
  <si>
    <t>Funding source</t>
  </si>
  <si>
    <t>Project name</t>
  </si>
  <si>
    <t>Provide details of the top 10 projects (based on estimated emissions savings) implemented in the report year.</t>
  </si>
  <si>
    <t>Detail the top 10 carbon reduction projects implemented by the organisation in the report year</t>
  </si>
  <si>
    <t>3f</t>
  </si>
  <si>
    <t>Fleet transport</t>
  </si>
  <si>
    <t>If no projects were implemented against an emissions source, enter "0".
If the organisation does not have any information for an emissions source, enter “Unknown”.
If the organisation does not include the emissions source in its carbon footprint, enter “N/A”.</t>
  </si>
  <si>
    <t>Estimated total annual carbon savings from all projects implemented by the organisation in the report year</t>
  </si>
  <si>
    <t>3e</t>
  </si>
  <si>
    <t>Projects and changes</t>
  </si>
  <si>
    <t>Target completion year</t>
  </si>
  <si>
    <t>Units of baseline</t>
  </si>
  <si>
    <t>Baseline figure</t>
  </si>
  <si>
    <t>Boundary/scope of target</t>
  </si>
  <si>
    <t>Target</t>
  </si>
  <si>
    <t>Type of target</t>
  </si>
  <si>
    <t>Name of target</t>
  </si>
  <si>
    <t>Organisational targets</t>
  </si>
  <si>
    <t>3d</t>
  </si>
  <si>
    <t>Renewable heat</t>
  </si>
  <si>
    <t>Renewable electricity</t>
  </si>
  <si>
    <t>Total exported (kWh)</t>
  </si>
  <si>
    <t>Total generated (kWh)</t>
  </si>
  <si>
    <t>Generation of renewables</t>
  </si>
  <si>
    <t>Provide a summary of the organisation’s annual renewable generation (if any), and whether it is used or exported by the organisation.</t>
  </si>
  <si>
    <t>Generation, consumption and export of renewable energy</t>
  </si>
  <si>
    <t>3c</t>
  </si>
  <si>
    <r>
      <t>Emissions (tCO</t>
    </r>
    <r>
      <rPr>
        <b/>
        <vertAlign val="subscript"/>
        <sz val="11"/>
        <color theme="1"/>
        <rFont val="Calibri"/>
        <family val="2"/>
        <scheme val="minor"/>
      </rPr>
      <t>2</t>
    </r>
    <r>
      <rPr>
        <b/>
        <sz val="11"/>
        <color theme="1"/>
        <rFont val="Calibri"/>
        <family val="2"/>
        <scheme val="minor"/>
      </rPr>
      <t>e)</t>
    </r>
  </si>
  <si>
    <t>Emission factor</t>
  </si>
  <si>
    <t>Consumption data</t>
  </si>
  <si>
    <t>Scope</t>
  </si>
  <si>
    <t>Emission source</t>
  </si>
  <si>
    <t>(a) Emissions factors are published annually by the UK Government Department for Environment, Food and Rural Affairs (Defra)</t>
  </si>
  <si>
    <t>Complete the table below with the breakdown of emission sources from the organisation’s most recent carbon footprint (greenhouse gas inventory); this should correspond to the last entry in the table above.  Use the comments box to explain what is included within a category. If it is not possible to use a simple emissions factor (a), leave this field blank and provide the total in the emissions column.</t>
  </si>
  <si>
    <t>Breakdown of emissions sources</t>
  </si>
  <si>
    <t>3b</t>
  </si>
  <si>
    <t>Year 2 carbon footprint</t>
  </si>
  <si>
    <t>Year 1 carbon footprint</t>
  </si>
  <si>
    <t>Baseline carbon footprint</t>
  </si>
  <si>
    <t>Scope 3</t>
  </si>
  <si>
    <t>Scope 2</t>
  </si>
  <si>
    <t>Scope 1</t>
  </si>
  <si>
    <t>Year type</t>
  </si>
  <si>
    <t>Reference year</t>
  </si>
  <si>
    <t>(b) This is the Greenhouse Gas Protocol developed by the World Resources Institute and the World Business Council on Sustainable Development which sets the global standard for how to measure, manage and report greenhouse gas emissions.</t>
  </si>
  <si>
    <t>(a) No information is required on the effect of the organisation on emissions which are not from its estate and operations.</t>
  </si>
  <si>
    <r>
      <t>Complete the table below using the greenhouse gas emissions total for the organisation calculated on the same basis as for its annual carbon footprint / management reporting or, where applicable, its sustainability reporting. Include greenhouse gas emissions from the organisation’s estate and operations (</t>
    </r>
    <r>
      <rPr>
        <b/>
        <sz val="11"/>
        <color theme="1"/>
        <rFont val="Calibri"/>
        <family val="2"/>
        <scheme val="minor"/>
      </rPr>
      <t>a</t>
    </r>
    <r>
      <rPr>
        <sz val="11"/>
        <color theme="1"/>
        <rFont val="Calibri"/>
        <family val="2"/>
        <scheme val="minor"/>
      </rPr>
      <t>) (measured and reported in accordance with Scopes 1 &amp; 2 and, to the extent applicable, selected Scope 3 of the Greenhouse Gas Protocol (</t>
    </r>
    <r>
      <rPr>
        <b/>
        <sz val="11"/>
        <color theme="1"/>
        <rFont val="Calibri"/>
        <family val="2"/>
        <scheme val="minor"/>
      </rPr>
      <t>b</t>
    </r>
    <r>
      <rPr>
        <sz val="11"/>
        <color theme="1"/>
        <rFont val="Calibri"/>
        <family val="2"/>
        <scheme val="minor"/>
      </rPr>
      <t>). If data is not available for any year from the start of the baseline year to the end of the report year, provide an explanation in the comments column.</t>
    </r>
  </si>
  <si>
    <t>Corporate emissions from start of baseline year to end of report year</t>
  </si>
  <si>
    <t>3a</t>
  </si>
  <si>
    <t>Emissions</t>
  </si>
  <si>
    <t>Corporate Emissions, Targets and Project Data</t>
  </si>
  <si>
    <t>Provide any other relevant supporting information and any examples of best practice by the organisation in relation to governance, management and strategy.</t>
  </si>
  <si>
    <t>2h</t>
  </si>
  <si>
    <t xml:space="preserve">(a) This refers to the tool developed by Resource Efficient Scotland for the purposes of self-assessing an organisation’s capability / performance in relation to climate change. </t>
  </si>
  <si>
    <t xml:space="preserve">The CCAT tool can be accessed at http://www.resourceefficientscotland.com/resource/resource-efficient-scotland-climate-change-assessment-tool-ccat </t>
  </si>
  <si>
    <t xml:space="preserve">If yes, please provide details of the findings of the self-assessment. </t>
  </si>
  <si>
    <t>Has the organisation used the Climate Change Assessment Tool (a) or equivalent tool to self-assess its capability / performance?</t>
  </si>
  <si>
    <t>2g</t>
  </si>
  <si>
    <t>Provide a brief summary of the organisation’s areas and activities of focus for the year ahead.</t>
  </si>
  <si>
    <t>What are the organisation’s top 5 priorities for climate change governance, management and strategy for the year ahead?</t>
  </si>
  <si>
    <t>2f</t>
  </si>
  <si>
    <t>Waste management</t>
  </si>
  <si>
    <t>Sustainable/renewable heat</t>
  </si>
  <si>
    <t>Renewable energy</t>
  </si>
  <si>
    <t>ICT</t>
  </si>
  <si>
    <t>Energy efficiency</t>
  </si>
  <si>
    <t>Staff Travel</t>
  </si>
  <si>
    <t>Business travel</t>
  </si>
  <si>
    <t>Time period covered</t>
  </si>
  <si>
    <t>Name of document</t>
  </si>
  <si>
    <t>Topic area</t>
  </si>
  <si>
    <t>Provide the name of any such document and the timeframe covered.</t>
  </si>
  <si>
    <t>Does the organisation have any plans or strategies covering the following areas that include climate change?</t>
  </si>
  <si>
    <t>2e</t>
  </si>
  <si>
    <t>If yes, provide the name and/or link to any such document.</t>
  </si>
  <si>
    <t>Does the organisation have a climate change plan or strategy?</t>
  </si>
  <si>
    <t>2d</t>
  </si>
  <si>
    <t>Wording of objective</t>
  </si>
  <si>
    <t>Provide a brief summary of objectives if they exist.</t>
  </si>
  <si>
    <t>Does the organisation have specific climate change mitigation and adaptation objectives in its corporate plan or similar document?</t>
  </si>
  <si>
    <t>2c</t>
  </si>
  <si>
    <t>Strategy</t>
  </si>
  <si>
    <t>How is climate change action managed and embedded in the organisation?</t>
  </si>
  <si>
    <t>How is climate change governed in the organisation?</t>
  </si>
  <si>
    <t>Governance and management</t>
  </si>
  <si>
    <t>Governance, Management and Strategy</t>
  </si>
  <si>
    <t>Provide a summary of the organisation's nature and functions that are relevant to Climate Change reporting.</t>
  </si>
  <si>
    <t>Organisational context</t>
  </si>
  <si>
    <t>1g</t>
  </si>
  <si>
    <t>Specify the report year e.g. 2015/2016.</t>
  </si>
  <si>
    <t>Report year</t>
  </si>
  <si>
    <t>1f</t>
  </si>
  <si>
    <t>Specify approximate £/annum for the report year.</t>
  </si>
  <si>
    <t>Overall budget of the organisation</t>
  </si>
  <si>
    <t>1e</t>
  </si>
  <si>
    <t>Other (specify in comments)</t>
  </si>
  <si>
    <t>Value</t>
  </si>
  <si>
    <t>Metric</t>
  </si>
  <si>
    <t xml:space="preserve">Specify any other metrics that the organisation uses to assess its performance in relation to climate change and sustainability. </t>
  </si>
  <si>
    <t>Alternative metrics used by the organisation</t>
  </si>
  <si>
    <t>1d</t>
  </si>
  <si>
    <t>Number of FTE staff in the organisation</t>
  </si>
  <si>
    <t>1c</t>
  </si>
  <si>
    <t>Select from the options below</t>
  </si>
  <si>
    <t>Type of organisation</t>
  </si>
  <si>
    <t>1b</t>
  </si>
  <si>
    <t>Provide the name of the organisation that is the subject of this report (“the organisation”).</t>
  </si>
  <si>
    <t>Name of the organisation</t>
  </si>
  <si>
    <t>1a</t>
  </si>
  <si>
    <t>Organisational Profile</t>
  </si>
  <si>
    <t>Public Sector Climate Change Duties Reporting Template (excel format) - (v3.3 14/07/15)</t>
  </si>
  <si>
    <t>No single factor - report total emissions</t>
  </si>
  <si>
    <t>No single unit - report total emissions</t>
  </si>
  <si>
    <t>Other 3</t>
  </si>
  <si>
    <t>Other 2</t>
  </si>
  <si>
    <t>Other 1</t>
  </si>
  <si>
    <t>kg CO2e/kWh</t>
  </si>
  <si>
    <t>Business travel - public transport</t>
  </si>
  <si>
    <t>Business travel - car</t>
  </si>
  <si>
    <t>kg CO2e/passenger km</t>
  </si>
  <si>
    <t>passenger km</t>
  </si>
  <si>
    <t>Ferry</t>
  </si>
  <si>
    <t>Taxi (regular)</t>
  </si>
  <si>
    <t>Taxi (black cab)</t>
  </si>
  <si>
    <t>Bus (local bus, not London)</t>
  </si>
  <si>
    <t>kgCO2e/km</t>
  </si>
  <si>
    <t>km</t>
  </si>
  <si>
    <t>HGV - average all types &amp; sizes (diesel, 50% laden)</t>
  </si>
  <si>
    <t>HGV - average articulated (diesel, 50% laden)</t>
  </si>
  <si>
    <t>HGV - average rigid (diesel, 50% laden)</t>
  </si>
  <si>
    <t>Van - average up to 3.5 tonnes (unknown fuel)</t>
  </si>
  <si>
    <t>kg CO2e/passenger mile</t>
  </si>
  <si>
    <t>passenger mile</t>
  </si>
  <si>
    <t>Car - LPG (average) mileage</t>
  </si>
  <si>
    <t>Car - hybrid (average) mileage</t>
  </si>
  <si>
    <t>Car - petrol (average)</t>
  </si>
  <si>
    <t>Car - diesel (average)</t>
  </si>
  <si>
    <t>Rail (National rail)</t>
  </si>
  <si>
    <t>Long-haul flights (average passenger)</t>
  </si>
  <si>
    <t>Short-haul flights (average passenger)</t>
  </si>
  <si>
    <t>Domestic flight (average passenger)</t>
  </si>
  <si>
    <t>All flights (self-calculated emissions)</t>
  </si>
  <si>
    <t>kg CO2e/tonne</t>
  </si>
  <si>
    <t>tonnes</t>
  </si>
  <si>
    <t>Mixed recycling</t>
  </si>
  <si>
    <t>kgCO2e/tonne</t>
  </si>
  <si>
    <t>Add factor in</t>
  </si>
  <si>
    <t>Clinical waste - yellow stream</t>
  </si>
  <si>
    <t>Clinical waste - red stream</t>
  </si>
  <si>
    <t>Clinical waste - orange stream</t>
  </si>
  <si>
    <t>Construction (Average) Recycling</t>
  </si>
  <si>
    <t>Refuse Mun/Comm/Ind to Combustion</t>
  </si>
  <si>
    <t>Metal Cans (Mixed) &amp; Metal Scrap Recycling</t>
  </si>
  <si>
    <t>Plastics (Average) Recycling</t>
  </si>
  <si>
    <t>Glass Recycling</t>
  </si>
  <si>
    <t>WEEE (Mixed) Recycling</t>
  </si>
  <si>
    <t>2019/20</t>
  </si>
  <si>
    <t>Paper &amp; Board (Mixed) Recycling</t>
  </si>
  <si>
    <t>2018/19</t>
  </si>
  <si>
    <t>Organic Garden Waste Composting</t>
  </si>
  <si>
    <t>2017/18</t>
  </si>
  <si>
    <t>Organic Food &amp; Drink AD</t>
  </si>
  <si>
    <t>2016/17</t>
  </si>
  <si>
    <t>Organic Food &amp; Drink Composting</t>
  </si>
  <si>
    <t>2015/16</t>
  </si>
  <si>
    <t>Refuse Commercial &amp; Industrial to Landfill</t>
  </si>
  <si>
    <t>2014/15</t>
  </si>
  <si>
    <t>Refuse Municipal to Landfill</t>
  </si>
  <si>
    <t>2013/14</t>
  </si>
  <si>
    <t>kWh</t>
  </si>
  <si>
    <t>Renewable Heat Exported</t>
  </si>
  <si>
    <t>2012/13</t>
  </si>
  <si>
    <t>N2-23</t>
  </si>
  <si>
    <t>Renewable Elec Exported to Grid</t>
  </si>
  <si>
    <t>2011/12</t>
  </si>
  <si>
    <t>B2-22</t>
  </si>
  <si>
    <t>N2-22</t>
  </si>
  <si>
    <t>Renewable Heat Self Supply</t>
  </si>
  <si>
    <t>2010/11</t>
  </si>
  <si>
    <t>2020 (Calendar year)</t>
  </si>
  <si>
    <t>B2-21</t>
  </si>
  <si>
    <t>N2-21</t>
  </si>
  <si>
    <t>Renewable Elec Self Supply</t>
  </si>
  <si>
    <t>2009/10</t>
  </si>
  <si>
    <t>2019 (Calendar year)</t>
  </si>
  <si>
    <t>B2-20</t>
  </si>
  <si>
    <t>N2-20</t>
  </si>
  <si>
    <t>kgCO2e/kWh</t>
  </si>
  <si>
    <t>Renewable Heat Purchase Direct Supply</t>
  </si>
  <si>
    <t>2008/09</t>
  </si>
  <si>
    <t>2018 (Calendar year)</t>
  </si>
  <si>
    <t>B2-19</t>
  </si>
  <si>
    <t>B1-19</t>
  </si>
  <si>
    <t>N2-19</t>
  </si>
  <si>
    <t>Renewable Elec Purchase Direct Supply</t>
  </si>
  <si>
    <t>2007/08</t>
  </si>
  <si>
    <t>2017 (Calendar year)</t>
  </si>
  <si>
    <t>B2-18</t>
  </si>
  <si>
    <t>B1-18</t>
  </si>
  <si>
    <t>N2-18</t>
  </si>
  <si>
    <t>Purchased Heat and Steam (local factor)</t>
  </si>
  <si>
    <t>2020/21</t>
  </si>
  <si>
    <t>2006/07</t>
  </si>
  <si>
    <t>2016 (Calendar year)</t>
  </si>
  <si>
    <t>B2-17</t>
  </si>
  <si>
    <t>B1-17</t>
  </si>
  <si>
    <t>N3-17</t>
  </si>
  <si>
    <t>N2-17</t>
  </si>
  <si>
    <t>Purchased Heat and Steam</t>
  </si>
  <si>
    <t>2005/06</t>
  </si>
  <si>
    <t>2015 (Calendar year)</t>
  </si>
  <si>
    <t>S2-16</t>
  </si>
  <si>
    <t>B3-16</t>
  </si>
  <si>
    <t>B2-16</t>
  </si>
  <si>
    <t>B1-16</t>
  </si>
  <si>
    <t>N3-16</t>
  </si>
  <si>
    <t>N2-16</t>
  </si>
  <si>
    <t>kg CO2e/litre</t>
  </si>
  <si>
    <t>litres</t>
  </si>
  <si>
    <t>LPG (Litres)</t>
  </si>
  <si>
    <t>2014 (Calendar year)</t>
  </si>
  <si>
    <t>S3-15</t>
  </si>
  <si>
    <t>S2-15</t>
  </si>
  <si>
    <t>B3-15</t>
  </si>
  <si>
    <t>B2-15</t>
  </si>
  <si>
    <t>B1-15</t>
  </si>
  <si>
    <t>N3-15</t>
  </si>
  <si>
    <t>N2-15</t>
  </si>
  <si>
    <t>LPG (kWh)</t>
  </si>
  <si>
    <t>2020/21 (Academic year)</t>
  </si>
  <si>
    <t>S3-14</t>
  </si>
  <si>
    <t>S2-14</t>
  </si>
  <si>
    <t>B3-14</t>
  </si>
  <si>
    <t>B2-14</t>
  </si>
  <si>
    <t>B1-14</t>
  </si>
  <si>
    <t>N3-14</t>
  </si>
  <si>
    <t>N2-14</t>
  </si>
  <si>
    <t>N1-14</t>
  </si>
  <si>
    <t>£</t>
  </si>
  <si>
    <t>Process emissions</t>
  </si>
  <si>
    <t>Biogas</t>
  </si>
  <si>
    <t>2019/20 (Academic year)</t>
  </si>
  <si>
    <t>S3-13</t>
  </si>
  <si>
    <t>S2-13</t>
  </si>
  <si>
    <t>B3-13</t>
  </si>
  <si>
    <t>B2-13</t>
  </si>
  <si>
    <t>B1-13</t>
  </si>
  <si>
    <t>N3-13</t>
  </si>
  <si>
    <t>N2-13</t>
  </si>
  <si>
    <t>N1-13</t>
  </si>
  <si>
    <t>kgCO2e</t>
  </si>
  <si>
    <t>Fleet</t>
  </si>
  <si>
    <t>Biomass</t>
  </si>
  <si>
    <t>2018/19 (Academic year)</t>
  </si>
  <si>
    <t>S3-12</t>
  </si>
  <si>
    <t>S2-12</t>
  </si>
  <si>
    <t>B3-12</t>
  </si>
  <si>
    <t>B2-12</t>
  </si>
  <si>
    <t>B1-12</t>
  </si>
  <si>
    <t>N3-12</t>
  </si>
  <si>
    <t>N2-12</t>
  </si>
  <si>
    <t>N1-12</t>
  </si>
  <si>
    <t>Commissioners &amp; Ombudsmen</t>
  </si>
  <si>
    <t>Staff travel</t>
  </si>
  <si>
    <t>Petrol</t>
  </si>
  <si>
    <t>2017/18 (Academic year)</t>
  </si>
  <si>
    <t>S3-11</t>
  </si>
  <si>
    <t>S2-11</t>
  </si>
  <si>
    <t>B3-11</t>
  </si>
  <si>
    <t>B2-11</t>
  </si>
  <si>
    <t>B1-11</t>
  </si>
  <si>
    <t>N3-11</t>
  </si>
  <si>
    <t>N2-11</t>
  </si>
  <si>
    <t>N1-11</t>
  </si>
  <si>
    <t>Non-ministerial Departments</t>
  </si>
  <si>
    <t>passenger miles</t>
  </si>
  <si>
    <t>Municipal waste</t>
  </si>
  <si>
    <t>Diesel</t>
  </si>
  <si>
    <t>Power Usage Effectiveness</t>
  </si>
  <si>
    <t>2016/17 (Academic year)</t>
  </si>
  <si>
    <t xml:space="preserve">population </t>
  </si>
  <si>
    <t>Population size served</t>
  </si>
  <si>
    <t>S3-10</t>
  </si>
  <si>
    <t>S2-10</t>
  </si>
  <si>
    <t>B3-10</t>
  </si>
  <si>
    <t>B2-10</t>
  </si>
  <si>
    <t>B1-10</t>
  </si>
  <si>
    <t>N3-10</t>
  </si>
  <si>
    <t>N2-10</t>
  </si>
  <si>
    <t>N1-10</t>
  </si>
  <si>
    <t>Public Corporations</t>
  </si>
  <si>
    <t>Internal waste</t>
  </si>
  <si>
    <t>kg CO2e/m3</t>
  </si>
  <si>
    <t>m3</t>
  </si>
  <si>
    <t>Water - Treatment</t>
  </si>
  <si>
    <t>Kilometres reduction</t>
  </si>
  <si>
    <t>2015/16 (Academic year)</t>
  </si>
  <si>
    <t>number of patient bed nights</t>
  </si>
  <si>
    <t>Patient bed nights</t>
  </si>
  <si>
    <t>S3-9</t>
  </si>
  <si>
    <t>S2-9</t>
  </si>
  <si>
    <t>B3-9</t>
  </si>
  <si>
    <t>B2-9</t>
  </si>
  <si>
    <t>B1-9</t>
  </si>
  <si>
    <t>N3-9</t>
  </si>
  <si>
    <t>N2-9</t>
  </si>
  <si>
    <t>N1-9</t>
  </si>
  <si>
    <t>Tribunals</t>
  </si>
  <si>
    <t>kgCO2e/passenger mile</t>
  </si>
  <si>
    <t>miles</t>
  </si>
  <si>
    <t>Water - Supply</t>
  </si>
  <si>
    <t>Other (please specify in comments)</t>
  </si>
  <si>
    <t>Litres reduction</t>
  </si>
  <si>
    <t>2014/15 (Academic year)</t>
  </si>
  <si>
    <t>number FTS</t>
  </si>
  <si>
    <t>Number of full-time students</t>
  </si>
  <si>
    <t>S3-8</t>
  </si>
  <si>
    <t>S2-8</t>
  </si>
  <si>
    <t>B3-8</t>
  </si>
  <si>
    <t>B2-8</t>
  </si>
  <si>
    <t>B1-8</t>
  </si>
  <si>
    <t>N3-8</t>
  </si>
  <si>
    <t>N2-8</t>
  </si>
  <si>
    <t>N1-8</t>
  </si>
  <si>
    <t>Advisory NDPB</t>
  </si>
  <si>
    <t>kgCO2e/passenger km</t>
  </si>
  <si>
    <t>Coal (industrial)</t>
  </si>
  <si>
    <t>Server room energy consumption</t>
  </si>
  <si>
    <t>£ reduction</t>
  </si>
  <si>
    <t>2020/21 (Financial year)</t>
  </si>
  <si>
    <t>Population supplied with sewage services</t>
  </si>
  <si>
    <t>S3-7</t>
  </si>
  <si>
    <t>S2-7</t>
  </si>
  <si>
    <t>S1-7</t>
  </si>
  <si>
    <t>B3-7</t>
  </si>
  <si>
    <t>B2-7</t>
  </si>
  <si>
    <t>B1-7</t>
  </si>
  <si>
    <t>N3-7</t>
  </si>
  <si>
    <t>N2-7</t>
  </si>
  <si>
    <t>N1-7</t>
  </si>
  <si>
    <t>Executive NDPB</t>
  </si>
  <si>
    <t>kgCO2e/mile</t>
  </si>
  <si>
    <t>M3</t>
  </si>
  <si>
    <t xml:space="preserve">Kerosene - Burning Oil </t>
  </si>
  <si>
    <t>M3 reduction</t>
  </si>
  <si>
    <t>2019/20 (Financial year)</t>
  </si>
  <si>
    <t>households</t>
  </si>
  <si>
    <t>Households supplied sewage services</t>
  </si>
  <si>
    <t>S3-6</t>
  </si>
  <si>
    <t>S2-6</t>
  </si>
  <si>
    <t>S1-6</t>
  </si>
  <si>
    <t>B3-6</t>
  </si>
  <si>
    <t>B2-6</t>
  </si>
  <si>
    <t>B1-6</t>
  </si>
  <si>
    <t>N3-6</t>
  </si>
  <si>
    <t>N2-6</t>
  </si>
  <si>
    <t>N1-6</t>
  </si>
  <si>
    <t>Executive Agency</t>
  </si>
  <si>
    <t>Burning Oil</t>
  </si>
  <si>
    <t>KWh reduction</t>
  </si>
  <si>
    <t>2018/19 (Financial year)</t>
  </si>
  <si>
    <t>Ml</t>
  </si>
  <si>
    <t>Sewage treated</t>
  </si>
  <si>
    <t>S3-5</t>
  </si>
  <si>
    <t>S2-5</t>
  </si>
  <si>
    <t>S1-5</t>
  </si>
  <si>
    <t>B3-5</t>
  </si>
  <si>
    <t>B2-5</t>
  </si>
  <si>
    <t>B1-5</t>
  </si>
  <si>
    <t>N3-5</t>
  </si>
  <si>
    <t>N2-5</t>
  </si>
  <si>
    <t>N1-5</t>
  </si>
  <si>
    <t>Level 5</t>
  </si>
  <si>
    <t>Emergency Services</t>
  </si>
  <si>
    <t>kgCO2e/kg</t>
  </si>
  <si>
    <t>Steam</t>
  </si>
  <si>
    <t xml:space="preserve">Fuel Oil </t>
  </si>
  <si>
    <t>MWh reduction</t>
  </si>
  <si>
    <t>2017/18 (Financial year)</t>
  </si>
  <si>
    <t>Population supplied with treated water</t>
  </si>
  <si>
    <t>S3-4</t>
  </si>
  <si>
    <t>S2-4</t>
  </si>
  <si>
    <t>S1-4</t>
  </si>
  <si>
    <t>B3-4</t>
  </si>
  <si>
    <t>B2-4</t>
  </si>
  <si>
    <t>B1-4</t>
  </si>
  <si>
    <t>N3-4</t>
  </si>
  <si>
    <t>N2-4</t>
  </si>
  <si>
    <t>N1-4</t>
  </si>
  <si>
    <t>NA</t>
  </si>
  <si>
    <t>Level 4</t>
  </si>
  <si>
    <t>Further Education</t>
  </si>
  <si>
    <t>kg</t>
  </si>
  <si>
    <t>Fuel Oil</t>
  </si>
  <si>
    <t>Gas oil</t>
  </si>
  <si>
    <t>Unknown</t>
  </si>
  <si>
    <t>tonnes reduction</t>
  </si>
  <si>
    <t>2016/17 (Financial year)</t>
  </si>
  <si>
    <t>Households supplied with water</t>
  </si>
  <si>
    <t>S3-3</t>
  </si>
  <si>
    <t>S2-3</t>
  </si>
  <si>
    <t>S1-3</t>
  </si>
  <si>
    <t>B3-3</t>
  </si>
  <si>
    <t>B2-3</t>
  </si>
  <si>
    <t>B1-3</t>
  </si>
  <si>
    <t>N3-3</t>
  </si>
  <si>
    <t>N2-3</t>
  </si>
  <si>
    <t>N1-3</t>
  </si>
  <si>
    <t>In development</t>
  </si>
  <si>
    <t>No and not planned</t>
  </si>
  <si>
    <t>Level 3</t>
  </si>
  <si>
    <t>Higher Education</t>
  </si>
  <si>
    <t>kgCO2e/M3</t>
  </si>
  <si>
    <t>GWh</t>
  </si>
  <si>
    <t>Gas Oil</t>
  </si>
  <si>
    <t>Natural Gas</t>
  </si>
  <si>
    <t>Low</t>
  </si>
  <si>
    <t>All energy use</t>
  </si>
  <si>
    <t>annual</t>
  </si>
  <si>
    <t>tCO2e reduction</t>
  </si>
  <si>
    <t>Footprint not known</t>
  </si>
  <si>
    <t>Calendar (January to December)</t>
  </si>
  <si>
    <t>2015/16 (Financial year)</t>
  </si>
  <si>
    <t>Treated water</t>
  </si>
  <si>
    <t>S3-2</t>
  </si>
  <si>
    <t>S2-2</t>
  </si>
  <si>
    <t>S1-2</t>
  </si>
  <si>
    <t>B3-2</t>
  </si>
  <si>
    <t>B2-2</t>
  </si>
  <si>
    <t>B1-2</t>
  </si>
  <si>
    <t>N3-2</t>
  </si>
  <si>
    <t>N2-2</t>
  </si>
  <si>
    <t>N1-2</t>
  </si>
  <si>
    <t>Decrease</t>
  </si>
  <si>
    <t>Actual</t>
  </si>
  <si>
    <t>No, but planned</t>
  </si>
  <si>
    <t>Level 2</t>
  </si>
  <si>
    <t>NHS Boards</t>
  </si>
  <si>
    <t>kgCO2e/litre</t>
  </si>
  <si>
    <t>MWh</t>
  </si>
  <si>
    <t>Grid Electricity (transmission &amp; distribution losses)</t>
  </si>
  <si>
    <t>Medium</t>
  </si>
  <si>
    <t>Energy use in buildings</t>
  </si>
  <si>
    <t>percentage</t>
  </si>
  <si>
    <t>annual % reduction</t>
  </si>
  <si>
    <t>Academic (September to August)</t>
  </si>
  <si>
    <t>2014/15 (Financial year)</t>
  </si>
  <si>
    <r>
      <t>m</t>
    </r>
    <r>
      <rPr>
        <vertAlign val="superscript"/>
        <sz val="11"/>
        <color theme="1"/>
        <rFont val="Calibri"/>
        <family val="2"/>
        <scheme val="minor"/>
      </rPr>
      <t>2</t>
    </r>
  </si>
  <si>
    <t>Floor area</t>
  </si>
  <si>
    <t>S3-1</t>
  </si>
  <si>
    <t>S2-1</t>
  </si>
  <si>
    <t>S1-1</t>
  </si>
  <si>
    <t>B3-1</t>
  </si>
  <si>
    <t>B2-1</t>
  </si>
  <si>
    <t>B1-1</t>
  </si>
  <si>
    <t>N3-1</t>
  </si>
  <si>
    <t>N2-1</t>
  </si>
  <si>
    <t>N1-1</t>
  </si>
  <si>
    <t>Increase</t>
  </si>
  <si>
    <t>Yes</t>
  </si>
  <si>
    <t>Estimated</t>
  </si>
  <si>
    <t>Level 1</t>
  </si>
  <si>
    <t>Local Authority</t>
  </si>
  <si>
    <t>Grid electricity (generation and T&amp;D)</t>
  </si>
  <si>
    <t>Grid Electricity (generation)</t>
  </si>
  <si>
    <t>High</t>
  </si>
  <si>
    <t>All emissions</t>
  </si>
  <si>
    <t>absolute</t>
  </si>
  <si>
    <t>total % reduction</t>
  </si>
  <si>
    <t>Financial (April to March)</t>
  </si>
  <si>
    <t>Yeartype2</t>
  </si>
  <si>
    <t>Metric units</t>
  </si>
  <si>
    <t>Appropriate metric</t>
  </si>
  <si>
    <t>Objective S3</t>
  </si>
  <si>
    <t>Objective S2</t>
  </si>
  <si>
    <t>Objective S1</t>
  </si>
  <si>
    <t>Objective B3</t>
  </si>
  <si>
    <t>Objective B2</t>
  </si>
  <si>
    <t>Objective B1</t>
  </si>
  <si>
    <t>Objective N3</t>
  </si>
  <si>
    <t>Objective N2</t>
  </si>
  <si>
    <t>Objective N1</t>
  </si>
  <si>
    <t>Direction</t>
  </si>
  <si>
    <t>Yes/no2</t>
  </si>
  <si>
    <t>Yes/no</t>
  </si>
  <si>
    <t>Procurement level</t>
  </si>
  <si>
    <t>typeorganisation</t>
  </si>
  <si>
    <t>unitCO2E</t>
  </si>
  <si>
    <t>unitCO2D</t>
  </si>
  <si>
    <t>Emission source2</t>
  </si>
  <si>
    <t>emissionsource1</t>
  </si>
  <si>
    <t>Probability of achieving target</t>
  </si>
  <si>
    <t>targetboundary</t>
  </si>
  <si>
    <t>targettype</t>
  </si>
  <si>
    <t>unitCO2C</t>
  </si>
  <si>
    <t>unitCO2B</t>
  </si>
  <si>
    <t>year type</t>
  </si>
  <si>
    <t>unitCO2A</t>
  </si>
  <si>
    <t>Impacts</t>
  </si>
  <si>
    <t>Organisation's Project Role</t>
  </si>
  <si>
    <t>Does the organisation have an overall mission statement, strategies, plans or policies outlining ambition to influence emissions beyond your corporate boundaries? If so, please detail this in the box below.</t>
  </si>
  <si>
    <t xml:space="preserve">Please detail your wider influence targets </t>
  </si>
  <si>
    <r>
      <t>Saving in latest year measured (tCO</t>
    </r>
    <r>
      <rPr>
        <b/>
        <vertAlign val="subscript"/>
        <sz val="11"/>
        <color theme="1"/>
        <rFont val="Calibri"/>
        <family val="2"/>
        <scheme val="minor"/>
      </rPr>
      <t>2</t>
    </r>
    <r>
      <rPr>
        <b/>
        <sz val="11"/>
        <color theme="1"/>
        <rFont val="Calibri"/>
        <family val="2"/>
        <scheme val="minor"/>
      </rPr>
      <t>)</t>
    </r>
  </si>
  <si>
    <t>Please detail your Climate Change Partnership, Communication or Capacity Building Initiatives below.</t>
  </si>
  <si>
    <t>Research &amp; Development</t>
  </si>
  <si>
    <t>Education</t>
  </si>
  <si>
    <t>Investment</t>
  </si>
  <si>
    <t>East Ayrshire Council</t>
  </si>
  <si>
    <t>Flood Risk Management Strategy and Local Flood Risk Management Plan</t>
  </si>
  <si>
    <t>Transformation Strategy</t>
  </si>
  <si>
    <t>Fleet Asset Management Strategy</t>
  </si>
  <si>
    <t xml:space="preserve">Aims to set standards for sustainable specification care and use, reduce the number of fleet assets to a sustainable level, monitor and report running costs and identify improvement opportunities.  </t>
  </si>
  <si>
    <t xml:space="preserve">Assist in the reduction of energy consumption and carbon emissions within our operational properties.  </t>
  </si>
  <si>
    <t>Chris McAleavey</t>
  </si>
  <si>
    <t>Depute Chief Executive, Safer Communities</t>
  </si>
  <si>
    <t>Council working to ensure full compliance with the Home Energy Efficiency Programme (HEEPS).  600 door and 400 window replacements to be carried out in 2015/16.</t>
  </si>
  <si>
    <t xml:space="preserve">Further work required to be carried out to ensure compliance with the Scottish Government's new minimum energy efficiency standard for social housing known as EESSH (Energy Efficiency Standard for Social Housing).  </t>
  </si>
  <si>
    <t xml:space="preserve">   </t>
  </si>
  <si>
    <t>2010-15</t>
  </si>
  <si>
    <t xml:space="preserve">Climate change issues are embedded into the Local Plan.  Particular emphasis is placed on the risk of flooding and the need to ensure that development is avoided in areas of flood risk and that all development has sustainable drainage solutions.  </t>
  </si>
  <si>
    <t>2012-17</t>
  </si>
  <si>
    <t xml:space="preserve">Reduce energy use in the buildings we operate from </t>
  </si>
  <si>
    <t>Reduce energy use in our housing stock</t>
  </si>
  <si>
    <t>Contribute towards the aspirations of the 'Zero Waste Plan'</t>
  </si>
  <si>
    <t>Reduce the energy requirements of our street lighting</t>
  </si>
  <si>
    <t>Reduce emissions from transport fleet</t>
  </si>
  <si>
    <t>Raise energy awareness</t>
  </si>
  <si>
    <t>Ensure that we procure goods and services that are energy efficient</t>
  </si>
  <si>
    <t>Monitor, report and review energy consumption</t>
  </si>
  <si>
    <t>2016-22</t>
  </si>
  <si>
    <t xml:space="preserve">The Local Flood Risk Management Plan will include full consideration of properties and key energy, transport, water and ICT infrastructure which may be at risk.  </t>
  </si>
  <si>
    <t>Management of water resources</t>
  </si>
  <si>
    <t xml:space="preserve">Where conventional drainage solutions cannot be adopted, all new major developments within East Ayrshire use Sustainable Urban Drainage Systems (SUDS).  The requirement for a SUD scheme is built into planning and building standards procedures.  </t>
  </si>
  <si>
    <t>Production of the Council's new Local Development Plan is taking full cognisance of Scottish Planning Policy (SPP) issues, particularly in relation to climate change</t>
  </si>
  <si>
    <t xml:space="preserve">As planning authority, the Council has undertaken an audit of the open space resource in East Ayrshire to measure how well it meets the needs of the community.  This will be used to prepare an open space strategy which sets out the vision for new and improved open space.  Green infrastructure/networks are also being integrated into new developments and regeneration proposals.  </t>
  </si>
  <si>
    <t xml:space="preserve">An analysis of flood disadvantaged communities in Scotland which was prepared for the Scottish Government in 2013 showed that East Ayrshire had 6 communities considered to be at extreme risk of flood disadvantage.  This means that East Ayrshire is ranked 10th out of 32 on the national extreme flood disadvantage map.  </t>
  </si>
  <si>
    <t xml:space="preserve">SEPA has produced a prioritised list of actions in relation to flood prevention across sites in Scotland.  This includes the flood protection works at New Cumnock (Afton Water and Connel Burn).  </t>
  </si>
  <si>
    <t>Ayrshire Civil Contingencies Team</t>
  </si>
  <si>
    <t xml:space="preserve">The Ayrshire Civil Contingencies Team ensures that the three Ayrshire councils will be able to respond speedily and effectively in the event of a major emergency, such as severe weather and flooding.  Our responsibilities include preparing comprehensive and robust contingency plans, and working closely with emergency responders, health services and other relevant agencies.  </t>
  </si>
  <si>
    <t xml:space="preserve">The Council's Corporate Procurement Strategy 2014-19 sets out our procurement priorities over this five year period.  In setting out our strategic procurement framework, the Council has made a commitment to embedding sustainable procurement into the procurement process.  This includes giving consideration to environmental, social, economic and community benefits in all our procurement activities.  In response to the requirements of the Procurement Reform (Scotland) Act 2014, the Council is preparing individual commodity strategies for each instance of major procurement activity.  This will deliver benefits in a range of areas, including sustainability and community engagement through a thorough assessment of procurement routes.  Discussions are currently taking place between Procurement and Facilities Management colleagues about the inclusion of Community Benefits within new build schools projects.  </t>
  </si>
  <si>
    <t xml:space="preserve">N/A.  </t>
  </si>
  <si>
    <t>The natural environment protected, conserved and enhanced, and the negative effects of climate change mitigated (local outcome)</t>
  </si>
  <si>
    <t>East Ayrshire Single Outcome Agreement 2013-2015</t>
  </si>
  <si>
    <t>Local Transport Strategy</t>
  </si>
  <si>
    <t>2014-20</t>
  </si>
  <si>
    <t>ICT &amp; Digital First Strategy</t>
  </si>
  <si>
    <t xml:space="preserve">The Energy Management strand of the Strategy contains a commitment (Action 1.6) to develop the use of renewable energy.  In introducing and developing these technologies to all relevant sectors across East Ayrshire Council, consideration will be given to solar, biomass, wind and other renewable solutions including district heating systems.  The use of heat mapping will assist in the identification of potential installation options.  </t>
  </si>
  <si>
    <t>Ongoing</t>
  </si>
  <si>
    <t>Local Development Plan</t>
  </si>
  <si>
    <t>Ayrshire and Arran Woodland and Forestry Strategy</t>
  </si>
  <si>
    <t xml:space="preserve">The main aims of this Strategy are to protect areas of native woodland, manage commercial plantations and ensure public access to forests.  The revised 2014 Strategy provides supplementary planning guidance to the 3 Ayrshire Local Development Plans, and is a material consideration in planning decisions involving development proposals affecting woodland.  </t>
  </si>
  <si>
    <t>Information and advice on tackling fuel poverty</t>
  </si>
  <si>
    <t xml:space="preserve">The Council’s Energy Advice Team continues to undertake Community Group talks and Energy Advice Surgeries.  Energy advice is provided via the Council's website and a range of literature that is available via the local office network.  Energy Advice Line is widely promoted and remains busy.  </t>
  </si>
  <si>
    <t>Primary source data for electricity and gas consumption is our CRC return Streetlighting data, exempt from CRC at this time, has been estimated for this year based on 2014/15 CRC data</t>
  </si>
  <si>
    <t>Primary source data for electricity and gas consumption is our CRC return for these respective years. Streetlighting data know included in CRC annual submission.  Approx. 4,400tCO2</t>
  </si>
  <si>
    <t xml:space="preserve">Primary source data for electricity consumption is our CRC return </t>
  </si>
  <si>
    <t>Consumption based on billing data</t>
  </si>
  <si>
    <t>Estimated 95% of consumed water supply is returned to sewer</t>
  </si>
  <si>
    <t>Sites measured where FIT is received only</t>
  </si>
  <si>
    <t>Ongoing year on year reduction in energy consumption</t>
  </si>
  <si>
    <t>Total consumption data derived from CRC return for 2012/13.  In addition to an estimated consumption figure for street lighting</t>
  </si>
  <si>
    <t>Project 1 - BEMS reconfiguration works (Phase 1)</t>
  </si>
  <si>
    <t>Revenue</t>
  </si>
  <si>
    <t>Project 2 - External lighting conversion to LED and switched controls (Phase 1)</t>
  </si>
  <si>
    <t>Capital</t>
  </si>
  <si>
    <t>None</t>
  </si>
  <si>
    <t>School estate savings measured only</t>
  </si>
  <si>
    <t>Project 5 - Electric fleet review</t>
  </si>
  <si>
    <t>Transport Scotland via Energy Savings Trust</t>
  </si>
  <si>
    <t xml:space="preserve">New Nissan eNv200 electric vans (4 off ) are running for a 3 year fully funded term including contract maintenance &amp; tyres. The funding came through Transport Scotland via Energy savings trust </t>
  </si>
  <si>
    <t>Project 6 - Street lighting conversion to LED</t>
  </si>
  <si>
    <t>CEEF</t>
  </si>
  <si>
    <t>Project 7 - Thin Client rollout (phased)</t>
  </si>
  <si>
    <t>Estimated running costs exclude hardware purchase costs</t>
  </si>
  <si>
    <t xml:space="preserve">Project 8 - Installation of pool covers </t>
  </si>
  <si>
    <t>Estimated lifetime of pool cover is 10 years</t>
  </si>
  <si>
    <t>Project 9 - Landfill waste diversion</t>
  </si>
  <si>
    <t>unknown</t>
  </si>
  <si>
    <t xml:space="preserve">     </t>
  </si>
  <si>
    <t xml:space="preserve">    </t>
  </si>
  <si>
    <t>Percentage of household waste that was recycled or composted</t>
  </si>
  <si>
    <t xml:space="preserve">Yes.  The Council's Energy Strategy and Carbon Management Programme outlines what the Council intends to do to meet our carbon footprint reduction aspirations.  Within this document there are 8 key objectives that are linked to a detailed action plan, which reflects our key priorities and is underpinned by a comprehensive programme of works.  This document has been reviewed and updated prior to its submission to the Council's Executive Management Team and Cabinet for approval.                                                                                                                                                                                                                                                                                                                                                                                     </t>
  </si>
  <si>
    <t>Percentage of street lighting columns that are over 30 years old</t>
  </si>
  <si>
    <t xml:space="preserve">Our newer lighting columns include more energy efficient lighting, which result in reduced carbon emissions.  The replacement scheme will continue as part of the Council's capital investment programme.  </t>
  </si>
  <si>
    <t>Project 10 - Energy Awareness Campaign</t>
  </si>
  <si>
    <t>Project 4 - Implementation  of a standard heating policy (school estate)</t>
  </si>
  <si>
    <t>Figure derived from projects where data is available</t>
  </si>
  <si>
    <t>Primary source data for gas consumption is our CRC return.  Exclusions include meters with low gas use, i.e. &lt;73,400 kWh.  This equates to approximately 320tCO2</t>
  </si>
  <si>
    <t>Total consumed by the organisation (kWh)</t>
  </si>
  <si>
    <t>Waste originally destined for landfill was successfully recovered</t>
  </si>
  <si>
    <t>3.3 tCO2 per member of staff.  Figures based on 19 staff number reduction</t>
  </si>
  <si>
    <t xml:space="preserve">Project 3 - Upgrading boiler plant </t>
  </si>
  <si>
    <t>60% recycling for all waste arisings by 2020</t>
  </si>
  <si>
    <t xml:space="preserve">The increase in household recycling is attributable to the roll out of food and plastics kerbside recycling.  </t>
  </si>
  <si>
    <t>Replacement of street lighting columns that are over 30 years old</t>
  </si>
  <si>
    <t>Energy efficiency of council housing stock (Scottish Housing Quality Standard)</t>
  </si>
  <si>
    <t>The comparatively small number of properties which have not met the standard in terms of energy efficiency are either in abeyance or exempt.  Reasons for this include where a tenant has refused entry to their property, or where the Council has taken a decision not to proceed on technical or cost grounds.</t>
  </si>
  <si>
    <t>Educational benefits to local community; reduced waste to landfill.</t>
  </si>
  <si>
    <t xml:space="preserve">Food for Life - East Ayrshire holds the Food for Life Gold Standard for Meals, the only authority in Scotland to have done so in every consecutive year since 2008.  This Catering Mark demonstrates that school meals in East Ayrshire are sustainably procured, healthy, freshly prepared and that local producers are championed.  </t>
  </si>
  <si>
    <t>Health benefits for local school pupils; economic benefits for local producers.</t>
  </si>
  <si>
    <t xml:space="preserve">Settlement Green Infrastructure/Open Space Standards - the Council, East Ayrshire Leisure and East Ayrshire Woodlands are committed to ensuring that new developments provide at least the minimum standards of green infrastructure/open space within their developments.  </t>
  </si>
  <si>
    <t xml:space="preserve">Adequate green space within our communities; enhanced local amenities </t>
  </si>
  <si>
    <t>Awareness raising campaigns (Earth Hour, Climate Week and Fairtrade Fortnight)</t>
  </si>
  <si>
    <t>All schools</t>
  </si>
  <si>
    <t>All schools participating in the national eco-schools programme.</t>
  </si>
  <si>
    <t>Council tenants</t>
  </si>
  <si>
    <t>Progress on domestic energy initiatives via newsletters, meetings and annual Tenants Conference</t>
  </si>
  <si>
    <t>Diversion of waste from landfill</t>
  </si>
  <si>
    <t>Carbon emissions reductions resulting from diversion of waste (landfill to recycling or composting)</t>
  </si>
  <si>
    <t xml:space="preserve">The Council is currently embarking on a Community Asset Transfer (CAT) programme, which involves the transfer of an asset from the Council to a voluntary group or organisation.  Currently,  discussions are ongoing about the future status of a number of these properties, and as a result, the final position for 2014/15 is not yet known.  </t>
  </si>
  <si>
    <t>During project/policy design and implementation, has ISM or an equivalent behaviour change tool been used?</t>
  </si>
  <si>
    <t>As the largest single employer in East Ayrshire, the Council recognises the importance of climate change.  Leading by example we have ensured that our policies in terms of managing our assets, infrastructure and people take account of the need to reduce our carbon footprint and put in place plans to mitigate against the damaging effects of climate change.  We have a large property estate and through effective energy management, we aim to reduce energy usage in our buildings.  In terms of assets, the Council operates more than 500 vehicles and a number of initiatives are being taken forward in order to reduce the emissions from our transport fleet.  Our procurement policies are also designed to ensure that the goods and services we buy are energy efficient and sustainably produced.  The Council is also responsible for a large and varied range of services, including waste management, street lighting, housing and flood prevention; these are just some of the areas where our policies and programmes are designed to ensure that account is taken of climate change issues. 
In terms of the wider community, the Council consulted on the Main Issues Report for the Proposed Local Development Plan together with associated documents comprising the Monitoring Statement and Strategic Environmental Assessment.  An overall aim of the new Local Development Plan will be ensuring that new development occurs in the most sustainable locations, taking into account the need to mitigate against climate change.</t>
  </si>
  <si>
    <t>East Ayrshire Council has sound and effective governance to deliver a wide range of climate change related strategies.  Programmes and activities are managed corporately via the Council's committee structure.  Examples include, but are not restricted to, the following: Energy Strategy and Carbon Management Programme (Cabinet), Annual Climate Change Declaration (Cabinet), Windfarm Applications (Planning Committee), Revised waste recycling and collection agreements (Cabinet/Governance &amp; Scrutiny Committee) and the Housing Improvement Programme (including energy efficiency measures) - Cabinet/Governance &amp; Scrutiny Committee.  Operationally, the Head of Facilities and Property Management fulfils an important role as the Council's 'Energy Champion'.  The role of the Energy Champion is to raise awareness and stimulate activity within the Council, as well as advising and supporting opportunities for improvement.  Like all Council services, Facilities and Property Management sets out an annual Service Improvement Plan, which includes some of the key actions relating to the climate change agenda.  Whilst this service has defined corporate responsibilities for the co-ordination of mitigating measures and embedding climate change into council policies and strategies, responsibility for actions related to climate change is spread across relevant council services.</t>
  </si>
  <si>
    <t>Energy Strategy and Carbon Management Programme</t>
  </si>
  <si>
    <t xml:space="preserve">The Flood Risk Management (Scotland) Act 2009 requires the lead authority for each local plan district (which in this case is North Ayrshire Council for the Ayrshire Local Plan District) to prepare a local flood risk management strategy by December 2015 and the Local Flood Risk Management Plan by June 2016.  </t>
  </si>
  <si>
    <t xml:space="preserve">Via objective 5 of the Local Transport Strategy, the Council aims to encourage the integration of transport modes and promote greater use of public transport and other sustainable modes of transport.  Further measures are being developed to encourage behaviour change in business and staff travel within the organisation.  The current Local Transport Strategy contains a number of actions which are intended to address matters such as sustainable transport and to provide continued improvement in the transportation choices in East Ayrshire.  In addition to these objectives the Local Transport Strategy promotes environmental improvement and health of the community through the promotion of cycling and walking both as a means of transport and as a leisure activity. </t>
  </si>
  <si>
    <t>Release efficiency savings resulting from implementation of energy saving measures across the Council's property estate.  The property estate accounts for 71% of carbon emissions for the Council; energy costs themselves account for 60% of the overall running costs of our buildings.</t>
  </si>
  <si>
    <t>Strategy seeks to ensure that ICT assets are disposed of in a responsible and sustainable manner, and are reused within the Council and wider community where possible.  Recognition is also given to 'agile, home and flexible working'.  The benefits of allowing employees to work from home, in certain circumstances, are many and include reduced emissions resulting from less commuting to and from the workplace.  In addition to this, there currently exists within the council, good practice, whereby staff make use of technological solutions such as teleconferencing facilities in place of face to face meetings, where appropriate and webinars to conduct business.  These measures may also support the reduction of carbon emissions through a reduction in staff business travel.  Additionally, the Council will consider the potential impact of hardware solutions, implementing energy reduction techniques where appropriate, in accordance with our 'green' agenda.</t>
  </si>
  <si>
    <t xml:space="preserve">Release efficiency savings resulting from diversification of household waste from landfill and by maximising our recycling and composting rates.  Continue to ensure compliance with Zero Waste (Scotland) Regulations.    The Council has completed the roll out of its kerbside food and plastics collection service.  With a comprehensive kerbside recycling service now fully implemented, the delivery of a residual waste treatment contract, the development of a Household Recycling Centre and bulking facility in the South area and the introduction of 3 weekly residual waste collections, the Council are progressing towards the national household waste recycling target of 60% by 2020.  </t>
  </si>
  <si>
    <t xml:space="preserve">The initial emphasis of the energy management workstream has been to concentrate resources in reducing gas and electricity consumption within the Council's operational buildings.  In tandem with this workstream efforts will be made in the reduction of water consumption and water returned to the sewer.  There currently exists, within EAC, sites where grey water technologies are present.  Grey water technologies can reduce the amount of water taken from the mains supply to service non drinking water facilities.  Other technologies that can be retrospectively fitted include presence detection flush control for urinal water sensors, percussion taps, percussion showers and the feasibility of rain water recycling. </t>
  </si>
  <si>
    <t xml:space="preserve">Energy Strategy and Carbon Management Programme </t>
  </si>
  <si>
    <t>The Council has used the Carbon Management Assessment Tool (CMAT).  This tool was used during the preparation of the Council's Energy Strategy and Carbon Management Plan.  The Council also employs the EFQM self-assessment model across a wide range of services.  This model makes specific reference to sustainability and environmental issues in section 4 (processes) and section 8 (society results).</t>
  </si>
  <si>
    <t>The increase in household recycling is attributable to the roll out of food and plastics kerbside recycling.  Waste data performance is calculated via the SEPA Waste Data Flow software package that is provided to all local authorities.  Currently the Council is working towards a target of 60% household waste that is recycled or composted.  In baseline year 2012/13 44.5% of household waste was recycled or composted.</t>
  </si>
  <si>
    <t>Our newer lighting columns include more energy efficient lighting, which result in reduced carbon emissions.  The replacement scheme will continue as part of the Council's capital investment programme</t>
  </si>
  <si>
    <t>Estimated tonnage derived from projects identified in the table below</t>
  </si>
  <si>
    <t>Estimate based on five sites; estimated external lighting load of 10kw, operating for 4400hrs per annum. Saving based on estimated 50% reduction in burning hours</t>
  </si>
  <si>
    <t>-</t>
  </si>
  <si>
    <t>Figures based on typical like for like boiler replacement project. An assumption is made the existing boilers operated at 75% efficiency and new boiler plant operates at 96% efficiency with no change in use.   The estimated savings are based per annum on a lifetime of 25 years.  No allowance has been made to account for a change in operating hours.</t>
  </si>
  <si>
    <t>Waste originally destined for landfill was successfully recovered. Whilst there is no financial saving or capital /operational costs to the Council associated with this diversion, Council benefits through reduced landfill and emissions.</t>
  </si>
  <si>
    <t>Figures based on 2% reduction in gas consumption through organisations having an awareness campaign.  The Carbon Trust estimates that organisations have the ability to save 10 % of energy costs through raising awareness.  The 2% reduction is in concert with the overall strategy target reduction of 2%.</t>
  </si>
  <si>
    <t xml:space="preserve">The Council is currently embarking on a Community Asset Transfer (CAT) programme, which involves the transfer of an asset from the Council to a voluntary group or organisation.  Currently, discussions are ongoing about the future status of a number of these properties, and are anticipated to realise further reductions in energy use and carbon during 2015/16 and 2016/17.  </t>
  </si>
  <si>
    <t>Vehicle fleet - the Council has purchased a number of electric vehicles (7 vans, 1  street sweeper, 8  walk-behind sweepers) and 2 hybrid (diesel/electric) 7.5 tonne vans, resulting in a significant fuel saving and lower emissions.   Additional funding has recently been secured from Transport Scotland to develop the infrastructure required to support electric vehicles (including charging points and bike racks), and the Ayrshire Roads Alliance is currently investigating options in this area.  A Fleet Review was carried out by the Energy Savings Trust on behalf of the Council in August 2015, which recommends savings in a number of areas including utilisation of electric vehicles, upgrading to best-in-class models, activating rev limiters and undertaking fuel efficient driver training.  All recommendations are currently being implemented.  The Transport Unit is also engaged in a number of other initiatives, including fuel efficiency programmes, green fleet management and driver awareness training.
Energy control audits have been undertaken to inform the approach and identify savings within the highest using properties.
A range of actions to maximise the efficiency and benefit of building management systems have been undertaken.
Establishment of Standard Heating Policies ‘heating season’ and focus on heating for times of use throughout summer, outwith hours, school holidays, and start and end times.  Having a ‘switch off’ during the school holiday heating season has identified £34,395 savings.                                                                                                                                                                                                                                                                                                                                                                                                                                                                                                                                                                                                                                                                                                                                                        
Waste minimisation - during 2014/15, as a result of diversion activity, the volume of collected household waste sent to landfill was 33.6%.  Additionally, in the latter stages of 2014/15, Barr Environmental Limited, the Council's sub-contractors for waste disposal, produced Refuse Derived Fuel, with 1.49% of collected waste being utilised in this manner.
                                                                                                                                                                                                                                                                                                                                                                                                                                                                                                                                                                                                                                                                 Street Lighting - the Council has embarked on a phased replacement of its street lighting stock.  LED lighting is being used in all locations which reduces the power consumed on a per point (per replaced unit) by about 60%.  A total of 1700 low energy lanterns (mostly LED) were funded through a combination of interest free loans from the Central Energy Efficiency Fund and Salix Finance.  It is proposed to seek additional funding from SALIX in 2015/16 to further reduce the energy use and carbon footprint of existing street lighting.</t>
  </si>
  <si>
    <t xml:space="preserve">At senior management level, the Energy Team has attended Executive and Departmental Management Team meetings to set out in detail, the aims and objectives of the Energy Strategy and Carbon Management Programme.  Ongoing activity to lower energy consumption and carbon emissions throughout the East Ayrshire community continues to be progressed across the local authority area.  The Energy Team has also embarked upon a series of visits to schools and delivered training sessions with head teachers, janitors and cleaning staff.    During 2014/15 the Energy Team conducted 19 community based Energy Advice Surgeries and other Energy awareness workshops attended by a total of 563 people.  At these visits, staff have had the opportunity to learn about the practical ways in which they can contribute to reduce energy usage in their buildings.  Awareness raising of climate change issues for employees takes a variety of forms, including the Intranet, E-words (the staff publication) and through the work of the Energy Team.  The Council is an active member of the Sustainable Scotland Network (SSN).  SSN supports public sector action on sustainable development.  Energy Conservation, Waste Management and Business Support are areas of the Council involved in the work of the SSN.                                         
Green Network objectives such as urban woodland and rural forestry expansion are also an important part of mitigating against and adapting to the threats faced by climate change.  The placemaking section of the new Proposed Local Development Plan highlights key opportunities for improving our green network; and forestry and woodland policy and non-statutory guidance in the form of the Ayrshire and Arran Forestry and Woodland Strategy sets out where woodland planting and expansion is encouraged.
</t>
  </si>
  <si>
    <t>Development of Flood Risk Management Strategy scheduled for December 2015</t>
  </si>
  <si>
    <t xml:space="preserve">The existing Local Development Strategy, and the new Plan, currently under development, seeks to ensure that green infrastructure/networks are being integrated into new developments and regeneration proposals.  Green Networks will help nature adapt to climate change by strengthening habitat networks, reducing habitat fragmentation and providing opportunities for species to migrate.    Furthermore, the Council has produced European Protected Species Mitigation Measures for use by our Housing Asset Services and Facilities and Property Management Service.  </t>
  </si>
  <si>
    <t xml:space="preserve">A range of council services respond on a regular basis to weather impacts.  These include new build design and construction, winter maintenance and flood protection.  Routine maintenance, such as maintenance of culverts, is required to prevent future impacts.                                                                                                                                                                                                                                                                                                                                                                                                                
The Business Continuity Plans within the organisation are reviewed at least once a year, ensuring that they are kept up to date in light of structural changes and staffing movements within the organisation.                                                                       
In terms of the flood risk management activity referred to in 4b, an Ayrshire-wide flood steering group has been established to oversee and support the development of the Flood Risk Management Plan.  This group meets on a quarterly basis.                                                                                                                                                                                                                                                                                                                                                                                                                                                        
A tabletop exercise called 'Ayrshire Polar Storm' was carried out in August 2014.  Attended by 70 participants from across the various partner agencies in Ayrshire, the event looked at severe weather and its impacts in terms of dealing with vulnerable people within our communities.  
</t>
  </si>
  <si>
    <t xml:space="preserve">The Council's Energy Strategy and Carbon Management Programme contains a linked action plan which allows the organisation to monitor and review progress against the aims and objectives set out therein.   Specific performance indicators, such as waste recycling and street lighting replacement, are contained within operational performance scorecards, which are monitored and reviewed regularly at senior management level within the organisation.  
</t>
  </si>
  <si>
    <t xml:space="preserve">1. Complete the preparation of the Local Flood Risk Management Strategy by December 2015 and the Local Flood Risk Management Plan by June 2016.
2. Review and develop energy management performance indicators.
3. Review and update Business Continuity Plans for all Council services, to reflect risks associated with climate change.
4. Extend the role of the East Ayrshire Fuel Poverty Steering Group to include appropriate climate change issues.
5. Deliver on the aims and objectives as set out in the 2015-2017 East Ayrshire Biodiversity Duty Action Plan.  </t>
  </si>
  <si>
    <t>New procurement processes, including the use of e-tendering, are paper free.  All tenders are now electronic, resulting in significant savings in terms of paperwork, printing and postage.  Procurement of all goods and services is based on the principles of energy efficiency.  In this process, the Council seeks to ensure that the whole life costs of energy consuming products are taken into consideration.  Furthermore, all bidders for major contracts are obliged to include specified community benefits (economic, social and environmental) which are relevant to the contract.  We are also engaged in continuous review of our procurement practices against the sustainable flexible framework.  Our latest assessment against the Sustainable Flexible Framework took place in September 2014.  The Scottish Government have recently issued the training link to the new flexible framework and sustainable procurement prioritisation toolkit which is being implemented across the public sector in Autumn 2015.</t>
  </si>
  <si>
    <t>Dalmellington Community Allotment Project - this project, which is supported by the Zone Initiative Limited and the Council, was awarded funding of £33,863 from the Scottish Government's Junior Climate Challenge Fund in June 2014.  In addition to food grown and waste collected at the allotment site, the project will work with the local community to support home growing, reduction of food waste and increase composting levels by offering advice and a programme of workshops.</t>
  </si>
  <si>
    <r>
      <t xml:space="preserve">The Council's services are grouped into two strategic themes, each of which is headed up by a Depute Chief Executive.  The strategic themes are Safer Communities and Economy and Skills.  In addition, Legal, Procurement and Democratic Services falls under the remit of the Chief Governance Officer who reports directly to the Chief Executive.  Within the two strategic themes, there are specific responsibilities which contribute to the Council's climate change objectives,  Most of these are contained within Safer Communities.                                                                                                                                                                                                                                                                                                                                                                                                                     
</t>
    </r>
    <r>
      <rPr>
        <b/>
        <sz val="11"/>
        <rFont val="Calibri"/>
        <family val="2"/>
        <scheme val="minor"/>
      </rPr>
      <t xml:space="preserve">Safer Communities - </t>
    </r>
    <r>
      <rPr>
        <sz val="11"/>
        <rFont val="Calibri"/>
        <family val="2"/>
        <scheme val="minor"/>
      </rPr>
      <t xml:space="preserve">overall responsibility for sustainability and climate change, carbon management, corporate asset management plan, energy management and carbon reduction delivery for all council properties, domestic energy efficiency and fuel poverty, property design including energy efficiency and renewables, planned maintenance including building energy management systems, transport planning including promotion of sustainable travel, roads and winter maintenance, street lighting, statutory flood management responsibilities, corporate responsibility for emergency and contingency planning, biodiversity and countryside management, waste management, fleet management, local Housing Strategy, housing investment including new builds and facilities management.
                                                                                                                                                                                                                                                                                                                                                                                                                                                                                                                                                       </t>
    </r>
    <r>
      <rPr>
        <b/>
        <sz val="11"/>
        <rFont val="Calibri"/>
        <family val="2"/>
        <scheme val="minor"/>
      </rPr>
      <t xml:space="preserve">Economy and Skills - </t>
    </r>
    <r>
      <rPr>
        <sz val="11"/>
        <rFont val="Calibri"/>
        <family val="2"/>
        <scheme val="minor"/>
      </rPr>
      <t xml:space="preserve">environmental education in schools, development planning and building standards, strategic environmental assessment and capital programme.
                                                                                                                                                                                 </t>
    </r>
    <r>
      <rPr>
        <b/>
        <sz val="11"/>
        <rFont val="Calibri"/>
        <family val="2"/>
        <scheme val="minor"/>
      </rPr>
      <t xml:space="preserve">
Legal, Procurement and Regulatory Services - </t>
    </r>
    <r>
      <rPr>
        <sz val="11"/>
        <rFont val="Calibri"/>
        <family val="2"/>
        <scheme val="minor"/>
      </rPr>
      <t xml:space="preserve">procurement, including sustainable procurement.                                                                                                                                                                                                                                                                                                                                                                                                                                                                   </t>
    </r>
  </si>
  <si>
    <r>
      <rPr>
        <b/>
        <sz val="11"/>
        <rFont val="Calibri"/>
        <family val="2"/>
        <scheme val="minor"/>
      </rPr>
      <t xml:space="preserve">Energy strategy.  </t>
    </r>
    <r>
      <rPr>
        <sz val="11"/>
        <rFont val="Calibri"/>
        <family val="2"/>
        <scheme val="minor"/>
      </rPr>
      <t xml:space="preserve">£750,000 per annum has been allocated in support of the objectives of the Council's Energy Strategy.  These funds are used to install energy efficiency measures, where appropriate, within our existing buildings, such as the installation of swimming pool covers, upgrading inefficient boiler plant, improving our existing building energy management systems, upgrading lighting installations and the installation of renewable technologies.  Outwith the mandatory automatic meter reader (AMR) half hourly (HH) electricity requirement, significant investment has been made to install AMR technology in non mandatory half hourly (NHH) electricity sites in addition to gas meter installations.  AMRs provide us with useful analytical data which enables the Council to target areas of abnormal energy consumption.  Our Transformation Strategy also aims to reduce the number of buildings we have by 25%.  The majority of buildings that have been disposed of are older and less energy efficient. The energy performance certificate (EPC) is the most comprehensive measure of identifying a building’s energy efficiency taking into account various parameters.  In 2014/15, 22 buildings were disposed of, most of which were in the lower range of energy efficiency categories.  By contrast, the 15 new buildings which have been added to the Council's portfolio have more efficient EPC ratings.  When considering disposal of properties, the EPC rating is an important determining factor.  A range of energy efficiency/carbon reduction measures across Council services have been developed and continue to be implemented that will improve energy efficiency.
</t>
    </r>
    <r>
      <rPr>
        <b/>
        <sz val="11"/>
        <rFont val="Calibri"/>
        <family val="2"/>
        <scheme val="minor"/>
      </rPr>
      <t>ICT</t>
    </r>
    <r>
      <rPr>
        <sz val="11"/>
        <rFont val="Calibri"/>
        <family val="2"/>
        <scheme val="minor"/>
      </rPr>
      <t xml:space="preserve"> - the Council's ICT service has implemented a software solution that will automatically shut down all inactive machines across the entire PC estate out with normal working hours.  
</t>
    </r>
    <r>
      <rPr>
        <b/>
        <sz val="11"/>
        <rFont val="Calibri"/>
        <family val="2"/>
        <scheme val="minor"/>
      </rPr>
      <t>Waste Management -</t>
    </r>
    <r>
      <rPr>
        <sz val="11"/>
        <rFont val="Calibri"/>
        <family val="2"/>
        <scheme val="minor"/>
      </rPr>
      <t xml:space="preserve"> in 2014/15, 51.1% of household waste in East Ayrshire was recycled or composted.  This is significantly higher than SEPA's 2014 average for Scotland as a whole, which was 42.2%.  
</t>
    </r>
    <r>
      <rPr>
        <b/>
        <sz val="11"/>
        <rFont val="Calibri"/>
        <family val="2"/>
        <scheme val="minor"/>
      </rPr>
      <t xml:space="preserve">Vehicle fleet </t>
    </r>
    <r>
      <rPr>
        <sz val="11"/>
        <rFont val="Calibri"/>
        <family val="2"/>
        <scheme val="minor"/>
      </rPr>
      <t>-  a Fleet Review was carried out by the Energy Savings Trust on behalf of the Council in August 2015, which recommended savings in a number of areas including utilisation of electric vehicles, upgrading to best-in-class models, activating rev limiters and undertaking fuel efficient driver training.  All recommendations are currently being implemented.  The Transport Unit is also engaged in a number of other initiatives, including fuel efficiency programmes, green fleet management and driver awareness training.</t>
    </r>
  </si>
  <si>
    <r>
      <t>tCO</t>
    </r>
    <r>
      <rPr>
        <vertAlign val="subscript"/>
        <sz val="11"/>
        <rFont val="Calibri"/>
        <family val="2"/>
        <scheme val="minor"/>
      </rPr>
      <t>2</t>
    </r>
    <r>
      <rPr>
        <sz val="11"/>
        <rFont val="Calibri"/>
        <family val="2"/>
        <scheme val="minor"/>
      </rPr>
      <t>e</t>
    </r>
  </si>
  <si>
    <t xml:space="preserve">Climate change and adverse weather is one of the Council's priority risks, as detailed in our corporate, departmental and service risk registers.  Flooding is one of the most visible and serious implications of climate change that has been experienced at local level.  In recent years, East Ayrshire has been affected by a number of serious flooding incidents, most recently in Kilmarnock in December 2014 and New Cumnock in December 2013.  As a result of the serious flooding in Kilmarnock, the June 2015 meeting of Cabinet agreed that an investigatory flood study should be carried out, comprising detailed modelling works.  Work is also being progressed in the New Cumnock area involving the community.  
The development of our Flood Risk Management Strategy will allow the Council and its partners to mitigate against flooding.  This strategy, which covers the entire Ayrshire Roads Alliance area (East and South Ayrshire) is scheduled for publication in December 2015.  The Council has also identified funds for the development of Surface Water Management Plans across the area.  
</t>
  </si>
  <si>
    <r>
      <rPr>
        <b/>
        <sz val="11"/>
        <rFont val="Calibri"/>
        <family val="2"/>
        <scheme val="minor"/>
      </rPr>
      <t xml:space="preserve">Business Continuity Plans - </t>
    </r>
    <r>
      <rPr>
        <sz val="11"/>
        <rFont val="Calibri"/>
        <family val="2"/>
        <scheme val="minor"/>
      </rPr>
      <t xml:space="preserve">Each service within the Council has its own Business Continuity Plan.  These plans are designed to be used in the event of a major incident which affects the ability of the service to deliver, and should ensure that critical processes can be recovered sufficiently.  Whilst these Plans can be invoked in a number of different circumstances, clearly the impacts of climate change (adverse weather such as flooding) are a potential trigger.  Each section has a number of staff who form the Section Recovery Team, and within the Plans, roles and responsibilities of SRT members are outlined.  The Council also employs Strategic Environmental Assessments (SEAs) to assess climate change adaptation risk and opportunities relevant to specific plans and strategies being developed.                                                                                                                                                                                                                                                                                                                                                                                                                                                  
</t>
    </r>
    <r>
      <rPr>
        <b/>
        <sz val="11"/>
        <rFont val="Calibri"/>
        <family val="2"/>
        <scheme val="minor"/>
      </rPr>
      <t xml:space="preserve">Severe &amp; adverse weather - </t>
    </r>
    <r>
      <rPr>
        <sz val="11"/>
        <rFont val="Calibri"/>
        <family val="2"/>
        <scheme val="minor"/>
      </rPr>
      <t xml:space="preserve">a review of severe weather working arrangements within our educational establishments has taken place.  The Council has purchased gritting equipment for use in school car parks, playgrounds, etc.  These gritters can be attached to existing vans via a tow bar.  Based on weather information received from the Met Office in the event of ice and snow, priority clearance areas such as bus routes and school car parks are identified.
</t>
    </r>
    <r>
      <rPr>
        <b/>
        <sz val="11"/>
        <rFont val="Calibri"/>
        <family val="2"/>
        <scheme val="minor"/>
      </rPr>
      <t xml:space="preserve">School buses - </t>
    </r>
    <r>
      <rPr>
        <sz val="11"/>
        <rFont val="Calibri"/>
        <family val="2"/>
        <scheme val="minor"/>
      </rPr>
      <t xml:space="preserve">the Council has removed all double decker buses from its school fleet on health and safety grounds.  These buses are more likely to be involved in accidents, particularly in bad weather such as high winds.                                                                                                                                                                                                                                                                               
</t>
    </r>
    <r>
      <rPr>
        <b/>
        <sz val="11"/>
        <rFont val="Calibri"/>
        <family val="2"/>
        <scheme val="minor"/>
      </rPr>
      <t xml:space="preserve">Winter Service Plan (Roads) - </t>
    </r>
    <r>
      <rPr>
        <sz val="11"/>
        <rFont val="Calibri"/>
        <family val="2"/>
        <scheme val="minor"/>
      </rPr>
      <t xml:space="preserve">this document sets out the key winter priorities for the Ayrshire Roads Alliance, of which there are five: establishing standards, establishing treatment priorities, day to day direction of operations, monitoring of performance and liaison with adjoining Councils and Emergency Services.  The Plan provides detailed information about the actions that will be taken by the Council, including precautionary gritting of roads and footways and the innovative introduction of community grit bins throughout East Ayrshire.  </t>
    </r>
  </si>
  <si>
    <r>
      <rPr>
        <b/>
        <sz val="11"/>
        <rFont val="Calibri"/>
        <family val="2"/>
        <scheme val="minor"/>
      </rPr>
      <t xml:space="preserve">Wind Energy.  </t>
    </r>
    <r>
      <rPr>
        <sz val="11"/>
        <rFont val="Calibri"/>
        <family val="2"/>
        <scheme val="minor"/>
      </rPr>
      <t xml:space="preserve">East Ayrshire already contributes significantly to Scotland's renewable energy output, primarily through Whitelee, with 100 of its 215 turbines constructed within East Ayrshire.  There have also been several consents granted in the southern part of East Ayrshire, including Afton and the Harehill Extension, together providing a further 65 turbines.  It is recognised, however, that further opportunities to support the renewable energy agenda must be explored and that the proposed Local Development Plan should continue to support wind energy proposals in suitable locations.  </t>
    </r>
    <r>
      <rPr>
        <b/>
        <sz val="11"/>
        <rFont val="Calibri"/>
        <family val="2"/>
        <scheme val="minor"/>
      </rPr>
      <t xml:space="preserve">                                                                                                                                                                                                                                                                    
Dean Bridge. </t>
    </r>
    <r>
      <rPr>
        <sz val="11"/>
        <rFont val="Calibri"/>
        <family val="2"/>
        <scheme val="minor"/>
      </rPr>
      <t xml:space="preserve"> The new £1.85 million Dean Bridge was officially opened in August 2015.  This project was developed and managed by the Ayrshire Roads Alliance and restores the historic crossing over Kilmarnock Water, replacing the original Dean Ford.  The new bridge creates a safe crossing for vehicles and solves the constant problem of flooding from the river, which has caused major disruption on a number of occasions.                                                             
</t>
    </r>
    <r>
      <rPr>
        <b/>
        <sz val="11"/>
        <rFont val="Calibri"/>
        <family val="2"/>
        <scheme val="minor"/>
      </rPr>
      <t xml:space="preserve">Dalmellington Community Allotment Project - </t>
    </r>
    <r>
      <rPr>
        <sz val="11"/>
        <rFont val="Calibri"/>
        <family val="2"/>
        <scheme val="minor"/>
      </rPr>
      <t xml:space="preserve">this project, which is supported by the Zone Initiative Limited and the Council, was awarded funding of £33,863 from the Scottish Government's Junior Climate Challenge Fund in June 2014.  In addition to food grown and waste collected at the allotment site, the project will work with the local community to support home growing, reduction of food waste and increase composting levels by offering advice and a programme of workshops.                                                                                                                                                                                                                                                                                                                                                                                                                       
</t>
    </r>
    <r>
      <rPr>
        <b/>
        <sz val="11"/>
        <rFont val="Calibri"/>
        <family val="2"/>
        <scheme val="minor"/>
      </rPr>
      <t xml:space="preserve">Renewable Energy Fund - </t>
    </r>
    <r>
      <rPr>
        <sz val="11"/>
        <rFont val="Calibri"/>
        <family val="2"/>
        <scheme val="minor"/>
      </rPr>
      <t xml:space="preserve">the REF is a fund set up and administered by the Council to distribute developer contributions from wind farm developments within East Ayrshire.  The Council welcomes applications from a variety of projects including community renewable energy projects, environmental projects and environmental education projects.  </t>
    </r>
  </si>
  <si>
    <r>
      <t xml:space="preserve">Our procurement activity has made a significant contribution to compliance with climate change duties across a wide range of Council service areas:  
</t>
    </r>
    <r>
      <rPr>
        <b/>
        <sz val="11"/>
        <rFont val="Calibri"/>
        <family val="2"/>
        <scheme val="minor"/>
      </rPr>
      <t xml:space="preserve">Transport  - </t>
    </r>
    <r>
      <rPr>
        <sz val="11"/>
        <rFont val="Calibri"/>
        <family val="2"/>
        <scheme val="minor"/>
      </rPr>
      <t xml:space="preserve">7 electric vans have been purchased, as well as 1 electric street sweeper, 8 walk-behind sweepers and 2 hybrid 7.5 tonne vans.  Where appropriate, our existing vehicle fleet will be replaced with electric vehicles and plug-in hybrids which reduces emissions and costs.                 
</t>
    </r>
    <r>
      <rPr>
        <b/>
        <sz val="11"/>
        <rFont val="Calibri"/>
        <family val="2"/>
        <scheme val="minor"/>
      </rPr>
      <t xml:space="preserve">Energy, gas and water consumption - </t>
    </r>
    <r>
      <rPr>
        <sz val="11"/>
        <rFont val="Calibri"/>
        <family val="2"/>
        <scheme val="minor"/>
      </rPr>
      <t xml:space="preserve">the Council utilises Procurement Scotland's Framework for electricity, gas and water.  As such, the price paid is significantly more competitive than domestic rates, and due to the approach taken nationally to hedge prices and buy in advance, there is a relative stability when planning future costs of energy.                                                                                                                                                                                                                                                                                                                                                                            
</t>
    </r>
    <r>
      <rPr>
        <b/>
        <sz val="11"/>
        <rFont val="Calibri"/>
        <family val="2"/>
        <scheme val="minor"/>
      </rPr>
      <t xml:space="preserve">ICT - </t>
    </r>
    <r>
      <rPr>
        <sz val="11"/>
        <rFont val="Calibri"/>
        <family val="2"/>
        <scheme val="minor"/>
      </rPr>
      <t xml:space="preserve">recent procurement activity within our ICT service, including the move away from physical computers in favour of virtual servers and desktops, is an example of procurement that is sustainably produced, has a longer lifespan and is highly energy efficient.                                                                                                                                                                                                                                                                                                                                                                                                                      
</t>
    </r>
    <r>
      <rPr>
        <b/>
        <sz val="11"/>
        <rFont val="Calibri"/>
        <family val="2"/>
        <scheme val="minor"/>
      </rPr>
      <t xml:space="preserve">Ayrshire Roads Alliance - </t>
    </r>
    <r>
      <rPr>
        <sz val="11"/>
        <rFont val="Calibri"/>
        <family val="2"/>
        <scheme val="minor"/>
      </rPr>
      <t xml:space="preserve">the Council's Corporate Procurement Section provides support to ARA with regard to a number of key contracts, including fleet procurement, supply of road salt and its weather information provider.  The innovative arrangements that have been put in place via Scotland Excel and in partnership with other authorities allows the Council to demonstrate Best Value and assists us to comply with climate change duties.                                   
</t>
    </r>
    <r>
      <rPr>
        <b/>
        <sz val="11"/>
        <rFont val="Calibri"/>
        <family val="2"/>
        <scheme val="minor"/>
      </rPr>
      <t xml:space="preserve">Food for Life - </t>
    </r>
    <r>
      <rPr>
        <sz val="11"/>
        <rFont val="Calibri"/>
        <family val="2"/>
        <scheme val="minor"/>
      </rPr>
      <t xml:space="preserve">East Ayrshire holds the Food for Life Gold Standard for Meals, the only authority in Scotland to have done so in every consecutive year since 2008.  This Catering Mark demonstrates that school meals in East Ayrshire are sustainably procured, healthy, freshly prepared and that local producers are championed.                                                                                                                                                                                                                                                                
</t>
    </r>
    <r>
      <rPr>
        <b/>
        <sz val="11"/>
        <rFont val="Calibri"/>
        <family val="2"/>
        <scheme val="minor"/>
      </rPr>
      <t xml:space="preserve">Waste Management - </t>
    </r>
    <r>
      <rPr>
        <sz val="11"/>
        <rFont val="Calibri"/>
        <family val="2"/>
        <scheme val="minor"/>
      </rPr>
      <t>East Ayrshire was the first authority in Scotland to purchase specialist kerb sorting vehicles.  The vehicles, which have different chambers, allow for food, plastics, glass and can recycling to take place at the kerbside.  This development has played a pivotal part in helping to improve recycling rates locally, and the Council's Waste Management Services were named best in Scotland in the 2015 Scottish Resources Awards (Best Public Sector Initiative).</t>
    </r>
  </si>
  <si>
    <t xml:space="preserve">This report has been prepared by the Policy, Planning and Performance Division in conjunction with service-based colleagues.  The completed document was reviewed and signed off by the Council's Executive Management Team and Cabinet (consisting of elected members) prior to final submission.  This document is password protected and saved on a secure drive to allow edit only by permitted authors.  
The Council's Energy and Performance Analyst carries out in-depth analysis of energy use data.  The electricity and gas energy data provided in support of this submission is data derived from previous CRC submissions and as such has been subject to an appropriate verification and validation process.  The data provided in this report in relation to Fleet, Waste, water, IT and Procurement has been provided by relevant client departments and external utility companies.
</t>
  </si>
  <si>
    <t xml:space="preserve">The suggested approach to the completion of this report was considered and agreed by the Council's Executive Management Team at its meeting on 10 August 2015.  Subsequently, a project team was established, led by the Council's Corporate Energy and Carbon Reduction Delivery Manager and comprising officers from a range of services, including Procurement, Waste Management, Transport, Property Management, the Ayrshire Roads Alliance and Policy, Planning and Performance.  Prior to submission to Keep Scotland Beautiful, the report was subject to challenge, review and approval by the Council's Cabinet at its meeting on 25 November 2015.  This provided our Elected Members with an opportunity to discuss the contents of the submission.  </t>
  </si>
  <si>
    <t xml:space="preserve">Energy consumption is validated by STC Energy Service's external bureau service.  The service offered by STC ensures that their clients only pay for the energy that is actually used, and has resulted in considerable cost savings for the Council.   SEPA carried out an audit of the Council's Carbon Reduction Commitment submissions in 2014/15.  The Council's submissions were found to be accurate and robust.                                                                                                               
A large number of separate pieces of performance information have been used within this report.  Most of these are subject to external scrutiny by bodies such as Audit Scotland (Statutory Performance Indicators), Zero Waste Scotland (Waste Management) and the Scottish Government/SEPA (Flood Prevention).
</t>
  </si>
  <si>
    <r>
      <t xml:space="preserve">It is important that the Council leads by example with the communities that it serves and to those who visit the area for business or pleasure.  By using energy efficiently and sharing our best practice, the Council demonstrates its commitment to mitigating the effects of climate change and encouraging and supporting our partners to do likewise'  
</t>
    </r>
    <r>
      <rPr>
        <b/>
        <sz val="11"/>
        <rFont val="Calibri"/>
        <family val="2"/>
        <scheme val="minor"/>
      </rPr>
      <t xml:space="preserve">East Ayrshire Council Energy Strategy and Carbon Management Programme </t>
    </r>
  </si>
  <si>
    <t xml:space="preserve">1. Review this year's Climate Change Declaration submission, strengthening and improving our approach to sustainability through the Head of Facilities and Property Management for collating future reports
2. Prepare the local flood risk management strategy and the Local Flood Risk Management Plan in conjunction with partners at North Ayrshire Council, Scottish Water and SEPA
3. Review and produce an updated Council Energy Strategy and Carbon Management Programme.
4. Deliver on the aims and objectives contained within the Council's 2014-19 Procurement Strategy and in particular the sustainable development principles.
5. Development of an integrated Local Transport Strategy.  </t>
  </si>
</sst>
</file>

<file path=xl/styles.xml><?xml version="1.0" encoding="utf-8"?>
<styleSheet xmlns="http://schemas.openxmlformats.org/spreadsheetml/2006/main" xmlns:mc="http://schemas.openxmlformats.org/markup-compatibility/2006" xmlns:x14ac="http://schemas.microsoft.com/office/spreadsheetml/2009/9/ac" mc:Ignorable="x14ac">
  <numFmts count="15">
    <numFmt numFmtId="41" formatCode="_-* #,##0_-;\-* #,##0_-;_-* &quot;-&quot;_-;_-@_-"/>
    <numFmt numFmtId="44" formatCode="_-&quot;£&quot;* #,##0.00_-;\-&quot;£&quot;* #,##0.00_-;_-&quot;£&quot;* &quot;-&quot;??_-;_-@_-"/>
    <numFmt numFmtId="43" formatCode="_-* #,##0.00_-;\-* #,##0.00_-;_-* &quot;-&quot;??_-;_-@_-"/>
    <numFmt numFmtId="164" formatCode="_-* #,##0.0_-;\-* #,##0.0_-;_-* &quot;-&quot;??_-;_-@_-"/>
    <numFmt numFmtId="165" formatCode="0.0000"/>
    <numFmt numFmtId="166" formatCode="_-&quot;£&quot;* #,##0_-;\-&quot;£&quot;* #,##0_-;_-&quot;£&quot;* &quot;-&quot;??_-;_-@_-"/>
    <numFmt numFmtId="167" formatCode="#,##0.0;\-#,##0.0;\-"/>
    <numFmt numFmtId="168" formatCode="&quot;£&quot;#,##0.00"/>
    <numFmt numFmtId="169" formatCode="_-* #,##0_-;\-* #,##0_-;_-* &quot;-&quot;??_-;_-@_-"/>
    <numFmt numFmtId="170" formatCode="#,##0.0_ ;\-#,##0.0\ "/>
    <numFmt numFmtId="171" formatCode="0.0000000"/>
    <numFmt numFmtId="172" formatCode="0.00000"/>
    <numFmt numFmtId="173" formatCode="0.000000"/>
    <numFmt numFmtId="174" formatCode="0.0%"/>
    <numFmt numFmtId="175" formatCode="#,##0_ ;[Red]\-#,##0\ "/>
  </numFmts>
  <fonts count="20" x14ac:knownFonts="1">
    <font>
      <sz val="11"/>
      <color theme="1"/>
      <name val="Calibri"/>
      <family val="2"/>
      <scheme val="minor"/>
    </font>
    <font>
      <b/>
      <sz val="11"/>
      <color theme="1"/>
      <name val="Calibri"/>
      <family val="2"/>
      <scheme val="minor"/>
    </font>
    <font>
      <b/>
      <sz val="14"/>
      <color theme="1"/>
      <name val="Calibri"/>
      <family val="2"/>
      <scheme val="minor"/>
    </font>
    <font>
      <b/>
      <sz val="11"/>
      <name val="Calibri"/>
      <family val="2"/>
      <scheme val="minor"/>
    </font>
    <font>
      <sz val="11"/>
      <name val="Calibri"/>
      <family val="2"/>
      <scheme val="minor"/>
    </font>
    <font>
      <sz val="11"/>
      <color theme="1"/>
      <name val="Calibri"/>
      <family val="2"/>
      <scheme val="minor"/>
    </font>
    <font>
      <vertAlign val="subscript"/>
      <sz val="11"/>
      <color theme="1"/>
      <name val="Calibri"/>
      <family val="2"/>
      <scheme val="minor"/>
    </font>
    <font>
      <b/>
      <vertAlign val="subscript"/>
      <sz val="11"/>
      <color theme="1"/>
      <name val="Calibri"/>
      <family val="2"/>
      <scheme val="minor"/>
    </font>
    <font>
      <i/>
      <sz val="11"/>
      <color theme="1"/>
      <name val="Calibri"/>
      <family val="2"/>
      <scheme val="minor"/>
    </font>
    <font>
      <sz val="10"/>
      <color rgb="FF000000"/>
      <name val="Arial"/>
      <family val="2"/>
    </font>
    <font>
      <sz val="11"/>
      <color theme="0"/>
      <name val="Calibri"/>
      <family val="2"/>
      <scheme val="minor"/>
    </font>
    <font>
      <sz val="10"/>
      <color theme="1"/>
      <name val="Calibri"/>
      <family val="2"/>
      <scheme val="minor"/>
    </font>
    <font>
      <b/>
      <u/>
      <sz val="11"/>
      <color theme="1"/>
      <name val="Calibri"/>
      <family val="2"/>
      <scheme val="minor"/>
    </font>
    <font>
      <sz val="11"/>
      <color rgb="FFFF0000"/>
      <name val="Calibri"/>
      <family val="2"/>
      <scheme val="minor"/>
    </font>
    <font>
      <u/>
      <sz val="11"/>
      <name val="Calibri"/>
      <family val="2"/>
      <scheme val="minor"/>
    </font>
    <font>
      <u/>
      <sz val="11"/>
      <color theme="10"/>
      <name val="Calibri"/>
      <family val="2"/>
      <scheme val="minor"/>
    </font>
    <font>
      <b/>
      <sz val="14"/>
      <color theme="0"/>
      <name val="Calibri"/>
      <family val="2"/>
      <scheme val="minor"/>
    </font>
    <font>
      <vertAlign val="superscript"/>
      <sz val="11"/>
      <color theme="1"/>
      <name val="Calibri"/>
      <family val="2"/>
      <scheme val="minor"/>
    </font>
    <font>
      <b/>
      <sz val="11"/>
      <color rgb="FFFF0000"/>
      <name val="Calibri"/>
      <family val="2"/>
      <scheme val="minor"/>
    </font>
    <font>
      <vertAlign val="subscript"/>
      <sz val="11"/>
      <name val="Calibri"/>
      <family val="2"/>
      <scheme val="minor"/>
    </font>
  </fonts>
  <fills count="30">
    <fill>
      <patternFill patternType="none"/>
    </fill>
    <fill>
      <patternFill patternType="gray125"/>
    </fill>
    <fill>
      <patternFill patternType="solid">
        <fgColor theme="0"/>
        <bgColor indexed="64"/>
      </patternFill>
    </fill>
    <fill>
      <patternFill patternType="solid">
        <fgColor theme="7"/>
        <bgColor indexed="64"/>
      </patternFill>
    </fill>
    <fill>
      <patternFill patternType="solid">
        <fgColor theme="7" tint="0.79998168889431442"/>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3" tint="0.59999389629810485"/>
        <bgColor indexed="64"/>
      </patternFill>
    </fill>
    <fill>
      <patternFill patternType="solid">
        <fgColor theme="7" tint="0.59999389629810485"/>
        <bgColor indexed="64"/>
      </patternFill>
    </fill>
    <fill>
      <patternFill patternType="solid">
        <fgColor rgb="FFFFFF00"/>
        <bgColor indexed="64"/>
      </patternFill>
    </fill>
    <fill>
      <patternFill patternType="solid">
        <fgColor theme="4" tint="0.79998168889431442"/>
        <bgColor indexed="64"/>
      </patternFill>
    </fill>
    <fill>
      <patternFill patternType="solid">
        <fgColor rgb="FFB380DE"/>
        <bgColor indexed="64"/>
      </patternFill>
    </fill>
    <fill>
      <patternFill patternType="solid">
        <fgColor rgb="FFCCCCFF"/>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rgb="FFC0C0C0"/>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theme="5"/>
        <bgColor indexed="64"/>
      </patternFill>
    </fill>
    <fill>
      <patternFill patternType="solid">
        <fgColor rgb="FF00B050"/>
        <bgColor indexed="64"/>
      </patternFill>
    </fill>
    <fill>
      <patternFill patternType="solid">
        <fgColor theme="7" tint="0.39997558519241921"/>
        <bgColor indexed="64"/>
      </patternFill>
    </fill>
    <fill>
      <patternFill patternType="solid">
        <fgColor theme="6"/>
        <bgColor indexed="64"/>
      </patternFill>
    </fill>
    <fill>
      <patternFill patternType="solid">
        <fgColor theme="4" tint="0.59999389629810485"/>
        <bgColor indexed="64"/>
      </patternFill>
    </fill>
    <fill>
      <patternFill patternType="solid">
        <fgColor theme="4"/>
        <bgColor indexed="64"/>
      </patternFill>
    </fill>
    <fill>
      <patternFill patternType="solid">
        <fgColor theme="4" tint="-0.249977111117893"/>
        <bgColor indexed="64"/>
      </patternFill>
    </fill>
    <fill>
      <patternFill patternType="solid">
        <fgColor theme="0" tint="-0.499984740745262"/>
        <bgColor indexed="64"/>
      </patternFill>
    </fill>
    <fill>
      <patternFill patternType="solid">
        <fgColor theme="1"/>
        <bgColor indexed="64"/>
      </patternFill>
    </fill>
    <fill>
      <patternFill patternType="solid">
        <fgColor rgb="FF92D050"/>
        <bgColor indexed="64"/>
      </patternFill>
    </fill>
    <fill>
      <patternFill patternType="solid">
        <fgColor rgb="FFFFFFFF"/>
        <bgColor indexed="64"/>
      </patternFill>
    </fill>
  </fills>
  <borders count="138">
    <border>
      <left/>
      <right/>
      <top/>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0"/>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theme="0"/>
      </left>
      <right/>
      <top style="thin">
        <color theme="0"/>
      </top>
      <bottom style="thin">
        <color theme="0"/>
      </bottom>
      <diagonal/>
    </border>
    <border>
      <left style="thin">
        <color indexed="64"/>
      </left>
      <right/>
      <top/>
      <bottom/>
      <diagonal/>
    </border>
    <border>
      <left style="thin">
        <color theme="0"/>
      </left>
      <right/>
      <top/>
      <bottom style="thin">
        <color theme="0"/>
      </bottom>
      <diagonal/>
    </border>
    <border>
      <left/>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style="thin">
        <color theme="0"/>
      </right>
      <top/>
      <bottom style="thin">
        <color theme="0"/>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theme="0"/>
      </right>
      <top/>
      <bottom style="thin">
        <color theme="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theme="0"/>
      </right>
      <top style="thin">
        <color theme="0"/>
      </top>
      <bottom/>
      <diagonal/>
    </border>
    <border>
      <left style="thin">
        <color theme="0"/>
      </left>
      <right style="thin">
        <color theme="0"/>
      </right>
      <top/>
      <bottom/>
      <diagonal/>
    </border>
    <border>
      <left/>
      <right style="thin">
        <color indexed="64"/>
      </right>
      <top style="medium">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bottom/>
      <diagonal/>
    </border>
    <border>
      <left style="thin">
        <color theme="0" tint="-0.24994659260841701"/>
      </left>
      <right style="thin">
        <color theme="0" tint="-0.24994659260841701"/>
      </right>
      <top/>
      <bottom style="thin">
        <color theme="0" tint="-0.24994659260841701"/>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bottom/>
      <diagonal/>
    </border>
    <border>
      <left style="thin">
        <color theme="0" tint="-0.24994659260841701"/>
      </left>
      <right style="thin">
        <color theme="0" tint="-0.24994659260841701"/>
      </right>
      <top style="thin">
        <color theme="0" tint="-0.24994659260841701"/>
      </top>
      <bottom/>
      <diagonal/>
    </border>
    <border>
      <left style="thin">
        <color theme="0" tint="-0.34998626667073579"/>
      </left>
      <right style="thin">
        <color theme="0" tint="-0.34998626667073579"/>
      </right>
      <top/>
      <bottom style="thin">
        <color theme="0" tint="-0.34998626667073579"/>
      </bottom>
      <diagonal/>
    </border>
    <border>
      <left style="thin">
        <color theme="5" tint="0.59996337778862885"/>
      </left>
      <right style="thin">
        <color theme="5" tint="0.59996337778862885"/>
      </right>
      <top style="thin">
        <color theme="5" tint="0.59996337778862885"/>
      </top>
      <bottom style="thin">
        <color theme="5" tint="0.59996337778862885"/>
      </bottom>
      <diagonal/>
    </border>
    <border>
      <left style="thin">
        <color theme="5" tint="0.59996337778862885"/>
      </left>
      <right style="thin">
        <color theme="5" tint="0.59996337778862885"/>
      </right>
      <top/>
      <bottom style="thin">
        <color theme="5" tint="0.59996337778862885"/>
      </bottom>
      <diagonal/>
    </border>
    <border>
      <left style="thin">
        <color theme="5" tint="0.59996337778862885"/>
      </left>
      <right/>
      <top/>
      <bottom style="medium">
        <color indexed="64"/>
      </bottom>
      <diagonal/>
    </border>
    <border>
      <left style="thin">
        <color theme="5"/>
      </left>
      <right style="thin">
        <color theme="5"/>
      </right>
      <top style="thin">
        <color theme="5"/>
      </top>
      <bottom/>
      <diagonal/>
    </border>
    <border>
      <left style="thin">
        <color theme="9" tint="0.59996337778862885"/>
      </left>
      <right style="thin">
        <color theme="9" tint="0.59996337778862885"/>
      </right>
      <top/>
      <bottom/>
      <diagonal/>
    </border>
    <border>
      <left style="thin">
        <color theme="9" tint="0.59996337778862885"/>
      </left>
      <right style="thin">
        <color theme="9" tint="0.59996337778862885"/>
      </right>
      <top style="thin">
        <color theme="9" tint="0.59996337778862885"/>
      </top>
      <bottom/>
      <diagonal/>
    </border>
    <border>
      <left style="thin">
        <color theme="9" tint="0.59996337778862885"/>
      </left>
      <right/>
      <top/>
      <bottom style="medium">
        <color indexed="64"/>
      </bottom>
      <diagonal/>
    </border>
    <border>
      <left style="thin">
        <color theme="9" tint="0.59996337778862885"/>
      </left>
      <right/>
      <top/>
      <bottom/>
      <diagonal/>
    </border>
    <border>
      <left style="thin">
        <color theme="9" tint="0.59996337778862885"/>
      </left>
      <right/>
      <top style="medium">
        <color indexed="64"/>
      </top>
      <bottom/>
      <diagonal/>
    </border>
    <border>
      <left style="thin">
        <color theme="9" tint="0.59996337778862885"/>
      </left>
      <right style="thin">
        <color theme="9" tint="0.59996337778862885"/>
      </right>
      <top style="thin">
        <color theme="9" tint="0.59996337778862885"/>
      </top>
      <bottom style="thin">
        <color theme="9" tint="0.59996337778862885"/>
      </bottom>
      <diagonal/>
    </border>
    <border>
      <left style="thin">
        <color indexed="64"/>
      </left>
      <right style="thin">
        <color indexed="64"/>
      </right>
      <top style="thin">
        <color indexed="64"/>
      </top>
      <bottom/>
      <diagonal/>
    </border>
    <border>
      <left style="thin">
        <color indexed="64"/>
      </left>
      <right style="medium">
        <color indexed="64"/>
      </right>
      <top/>
      <bottom/>
      <diagonal/>
    </border>
    <border>
      <left style="thin">
        <color rgb="FF00B050"/>
      </left>
      <right style="thin">
        <color rgb="FF00B050"/>
      </right>
      <top style="thin">
        <color rgb="FF00B050"/>
      </top>
      <bottom style="thin">
        <color rgb="FF00B050"/>
      </bottom>
      <diagonal/>
    </border>
    <border>
      <left style="thin">
        <color theme="7" tint="0.79998168889431442"/>
      </left>
      <right/>
      <top/>
      <bottom/>
      <diagonal/>
    </border>
    <border>
      <left style="thin">
        <color theme="7" tint="0.79998168889431442"/>
      </left>
      <right style="thin">
        <color theme="7" tint="0.79998168889431442"/>
      </right>
      <top style="thin">
        <color theme="7" tint="0.79998168889431442"/>
      </top>
      <bottom style="thin">
        <color theme="7" tint="0.79998168889431442"/>
      </bottom>
      <diagonal/>
    </border>
    <border>
      <left style="thin">
        <color theme="7" tint="0.79998168889431442"/>
      </left>
      <right style="thin">
        <color theme="7" tint="0.79998168889431442"/>
      </right>
      <top/>
      <bottom style="thin">
        <color theme="7" tint="0.79998168889431442"/>
      </bottom>
      <diagonal/>
    </border>
    <border>
      <left style="thin">
        <color theme="7" tint="0.79998168889431442"/>
      </left>
      <right/>
      <top/>
      <bottom style="medium">
        <color indexed="64"/>
      </bottom>
      <diagonal/>
    </border>
    <border>
      <left style="thin">
        <color theme="7"/>
      </left>
      <right style="thin">
        <color theme="7"/>
      </right>
      <top style="thin">
        <color theme="7"/>
      </top>
      <bottom/>
      <diagonal/>
    </border>
    <border>
      <left style="thin">
        <color theme="4" tint="0.59996337778862885"/>
      </left>
      <right style="thin">
        <color theme="4" tint="0.59996337778862885"/>
      </right>
      <top style="thin">
        <color theme="4" tint="0.59996337778862885"/>
      </top>
      <bottom style="thin">
        <color theme="4" tint="0.59996337778862885"/>
      </bottom>
      <diagonal/>
    </border>
    <border>
      <left style="thin">
        <color theme="4" tint="0.59996337778862885"/>
      </left>
      <right/>
      <top/>
      <bottom style="medium">
        <color indexed="64"/>
      </bottom>
      <diagonal/>
    </border>
    <border>
      <left style="thin">
        <color theme="4" tint="0.59996337778862885"/>
      </left>
      <right style="thin">
        <color theme="4" tint="0.59996337778862885"/>
      </right>
      <top/>
      <bottom style="thin">
        <color theme="4" tint="0.59996337778862885"/>
      </bottom>
      <diagonal/>
    </border>
    <border>
      <left style="thin">
        <color theme="4" tint="0.59996337778862885"/>
      </left>
      <right/>
      <top style="medium">
        <color indexed="64"/>
      </top>
      <bottom/>
      <diagonal/>
    </border>
    <border>
      <left style="thin">
        <color theme="4" tint="0.59996337778862885"/>
      </left>
      <right style="thin">
        <color theme="4" tint="0.59996337778862885"/>
      </right>
      <top style="thin">
        <color theme="4" tint="0.59996337778862885"/>
      </top>
      <bottom/>
      <diagonal/>
    </border>
    <border>
      <left style="thin">
        <color theme="4" tint="0.59996337778862885"/>
      </left>
      <right/>
      <top/>
      <bottom/>
      <diagonal/>
    </border>
    <border>
      <left style="thin">
        <color theme="4" tint="-0.24994659260841701"/>
      </left>
      <right style="thin">
        <color theme="4" tint="-0.24994659260841701"/>
      </right>
      <top style="thin">
        <color theme="4" tint="-0.24994659260841701"/>
      </top>
      <bottom style="thin">
        <color theme="4" tint="-0.24994659260841701"/>
      </bottom>
      <diagonal/>
    </border>
    <border>
      <left/>
      <right style="thin">
        <color theme="0" tint="-0.24994659260841701"/>
      </right>
      <top style="thin">
        <color theme="0" tint="-0.24994659260841701"/>
      </top>
      <bottom style="thin">
        <color theme="0" tint="-0.24994659260841701"/>
      </bottom>
      <diagonal/>
    </border>
    <border>
      <left style="medium">
        <color indexed="64"/>
      </left>
      <right style="medium">
        <color indexed="64"/>
      </right>
      <top style="medium">
        <color indexed="64"/>
      </top>
      <bottom style="medium">
        <color indexed="64"/>
      </bottom>
      <diagonal/>
    </border>
    <border>
      <left style="thin">
        <color theme="0" tint="-0.24994659260841701"/>
      </left>
      <right/>
      <top/>
      <bottom style="medium">
        <color indexed="64"/>
      </bottom>
      <diagonal/>
    </border>
    <border>
      <left/>
      <right/>
      <top style="thin">
        <color theme="0" tint="-0.24994659260841701"/>
      </top>
      <bottom style="thin">
        <color theme="0" tint="-0.24994659260841701"/>
      </bottom>
      <diagonal/>
    </border>
    <border>
      <left/>
      <right/>
      <top/>
      <bottom style="thin">
        <color theme="0" tint="-0.24994659260841701"/>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indexed="64"/>
      </left>
      <right style="medium">
        <color indexed="64"/>
      </right>
      <top/>
      <bottom style="thin">
        <color indexed="64"/>
      </bottom>
      <diagonal/>
    </border>
    <border>
      <left style="medium">
        <color indexed="64"/>
      </left>
      <right/>
      <top style="medium">
        <color indexed="64"/>
      </top>
      <bottom style="thin">
        <color theme="0" tint="-0.34998626667073579"/>
      </bottom>
      <diagonal/>
    </border>
    <border>
      <left/>
      <right/>
      <top style="medium">
        <color indexed="64"/>
      </top>
      <bottom style="thin">
        <color theme="0" tint="-0.34998626667073579"/>
      </bottom>
      <diagonal/>
    </border>
    <border>
      <left/>
      <right style="medium">
        <color indexed="64"/>
      </right>
      <top style="medium">
        <color indexed="64"/>
      </top>
      <bottom style="thin">
        <color theme="0" tint="-0.34998626667073579"/>
      </bottom>
      <diagonal/>
    </border>
    <border>
      <left style="medium">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medium">
        <color indexed="64"/>
      </right>
      <top style="thin">
        <color theme="0" tint="-0.34998626667073579"/>
      </top>
      <bottom style="thin">
        <color theme="0" tint="-0.34998626667073579"/>
      </bottom>
      <diagonal/>
    </border>
    <border>
      <left style="medium">
        <color indexed="64"/>
      </left>
      <right style="thin">
        <color theme="0" tint="-0.24994659260841701"/>
      </right>
      <top/>
      <bottom style="thin">
        <color theme="0" tint="-0.24994659260841701"/>
      </bottom>
      <diagonal/>
    </border>
    <border>
      <left/>
      <right style="medium">
        <color indexed="64"/>
      </right>
      <top style="thin">
        <color theme="0" tint="-0.34998626667073579"/>
      </top>
      <bottom/>
      <diagonal/>
    </border>
    <border>
      <left style="medium">
        <color indexed="64"/>
      </left>
      <right/>
      <top/>
      <bottom style="thin">
        <color theme="0" tint="-0.24994659260841701"/>
      </bottom>
      <diagonal/>
    </border>
    <border>
      <left style="medium">
        <color indexed="64"/>
      </left>
      <right/>
      <top style="thin">
        <color theme="0" tint="-0.24994659260841701"/>
      </top>
      <bottom style="thin">
        <color theme="0" tint="-0.24994659260841701"/>
      </bottom>
      <diagonal/>
    </border>
    <border>
      <left style="medium">
        <color indexed="64"/>
      </left>
      <right style="thin">
        <color theme="0" tint="-0.24994659260841701"/>
      </right>
      <top style="thin">
        <color theme="0" tint="-0.24994659260841701"/>
      </top>
      <bottom style="thin">
        <color theme="0" tint="-0.24994659260841701"/>
      </bottom>
      <diagonal/>
    </border>
    <border>
      <left style="medium">
        <color indexed="64"/>
      </left>
      <right style="thin">
        <color theme="4" tint="-0.24994659260841701"/>
      </right>
      <top style="thin">
        <color theme="4" tint="-0.24994659260841701"/>
      </top>
      <bottom style="thin">
        <color theme="4" tint="-0.24994659260841701"/>
      </bottom>
      <diagonal/>
    </border>
    <border>
      <left style="thin">
        <color theme="4" tint="-0.24994659260841701"/>
      </left>
      <right style="medium">
        <color indexed="64"/>
      </right>
      <top/>
      <bottom style="thin">
        <color theme="4" tint="-0.24994659260841701"/>
      </bottom>
      <diagonal/>
    </border>
    <border>
      <left/>
      <right style="medium">
        <color indexed="64"/>
      </right>
      <top style="thin">
        <color theme="4" tint="-0.24994659260841701"/>
      </top>
      <bottom/>
      <diagonal/>
    </border>
    <border>
      <left style="medium">
        <color indexed="64"/>
      </left>
      <right style="thin">
        <color theme="4" tint="0.59996337778862885"/>
      </right>
      <top style="thin">
        <color theme="4" tint="0.59996337778862885"/>
      </top>
      <bottom/>
      <diagonal/>
    </border>
    <border>
      <left style="medium">
        <color indexed="64"/>
      </left>
      <right style="thin">
        <color theme="4" tint="0.59996337778862885"/>
      </right>
      <top/>
      <bottom style="thin">
        <color theme="4" tint="0.59996337778862885"/>
      </bottom>
      <diagonal/>
    </border>
    <border>
      <left style="medium">
        <color indexed="64"/>
      </left>
      <right style="thin">
        <color theme="4" tint="0.59996337778862885"/>
      </right>
      <top style="thin">
        <color theme="4" tint="0.59996337778862885"/>
      </top>
      <bottom style="thin">
        <color theme="4" tint="0.59996337778862885"/>
      </bottom>
      <diagonal/>
    </border>
    <border>
      <left style="medium">
        <color indexed="64"/>
      </left>
      <right style="thin">
        <color theme="7"/>
      </right>
      <top style="thin">
        <color theme="7"/>
      </top>
      <bottom/>
      <diagonal/>
    </border>
    <border>
      <left style="medium">
        <color indexed="64"/>
      </left>
      <right style="thin">
        <color theme="7" tint="0.79998168889431442"/>
      </right>
      <top style="thin">
        <color theme="7" tint="0.79998168889431442"/>
      </top>
      <bottom style="thin">
        <color theme="7" tint="0.79998168889431442"/>
      </bottom>
      <diagonal/>
    </border>
    <border>
      <left style="medium">
        <color indexed="64"/>
      </left>
      <right/>
      <top style="thin">
        <color theme="7" tint="0.79998168889431442"/>
      </top>
      <bottom style="thin">
        <color theme="7" tint="0.79998168889431442"/>
      </bottom>
      <diagonal/>
    </border>
    <border>
      <left style="medium">
        <color indexed="64"/>
      </left>
      <right style="thin">
        <color rgb="FF00B050"/>
      </right>
      <top style="thin">
        <color rgb="FF00B050"/>
      </top>
      <bottom style="thin">
        <color rgb="FF00B050"/>
      </bottom>
      <diagonal/>
    </border>
    <border>
      <left style="thin">
        <color rgb="FF00B050"/>
      </left>
      <right style="medium">
        <color indexed="64"/>
      </right>
      <top/>
      <bottom style="thin">
        <color rgb="FF00B050"/>
      </bottom>
      <diagonal/>
    </border>
    <border>
      <left/>
      <right style="medium">
        <color indexed="64"/>
      </right>
      <top style="thin">
        <color rgb="FF00B050"/>
      </top>
      <bottom/>
      <diagonal/>
    </border>
    <border>
      <left style="medium">
        <color indexed="64"/>
      </left>
      <right style="thin">
        <color theme="9" tint="0.59996337778862885"/>
      </right>
      <top/>
      <bottom style="thin">
        <color theme="9" tint="0.59996337778862885"/>
      </bottom>
      <diagonal/>
    </border>
    <border>
      <left style="medium">
        <color indexed="64"/>
      </left>
      <right style="thin">
        <color theme="9" tint="0.59996337778862885"/>
      </right>
      <top style="thin">
        <color theme="9" tint="0.59996337778862885"/>
      </top>
      <bottom style="thin">
        <color theme="9" tint="0.59996337778862885"/>
      </bottom>
      <diagonal/>
    </border>
    <border>
      <left style="medium">
        <color indexed="64"/>
      </left>
      <right style="thin">
        <color theme="9" tint="0.59996337778862885"/>
      </right>
      <top style="thin">
        <color theme="9" tint="0.59996337778862885"/>
      </top>
      <bottom/>
      <diagonal/>
    </border>
    <border>
      <left style="medium">
        <color indexed="64"/>
      </left>
      <right/>
      <top style="thin">
        <color theme="9" tint="0.59996337778862885"/>
      </top>
      <bottom style="thin">
        <color theme="9" tint="0.59996337778862885"/>
      </bottom>
      <diagonal/>
    </border>
    <border>
      <left style="medium">
        <color indexed="64"/>
      </left>
      <right style="thin">
        <color theme="5"/>
      </right>
      <top style="thin">
        <color theme="5"/>
      </top>
      <bottom/>
      <diagonal/>
    </border>
    <border>
      <left style="medium">
        <color indexed="64"/>
      </left>
      <right style="thin">
        <color theme="5" tint="0.59996337778862885"/>
      </right>
      <top style="thin">
        <color theme="5" tint="0.59996337778862885"/>
      </top>
      <bottom style="thin">
        <color theme="5" tint="0.59996337778862885"/>
      </bottom>
      <diagonal/>
    </border>
    <border>
      <left style="thin">
        <color theme="5" tint="0.59996337778862885"/>
      </left>
      <right style="medium">
        <color indexed="64"/>
      </right>
      <top style="thin">
        <color theme="5" tint="0.59996337778862885"/>
      </top>
      <bottom style="thin">
        <color theme="5" tint="0.59996337778862885"/>
      </bottom>
      <diagonal/>
    </border>
    <border>
      <left style="medium">
        <color indexed="64"/>
      </left>
      <right style="thin">
        <color theme="0" tint="-0.34998626667073579"/>
      </right>
      <top/>
      <bottom style="thin">
        <color theme="0" tint="-0.34998626667073579"/>
      </bottom>
      <diagonal/>
    </border>
    <border>
      <left style="thin">
        <color theme="0" tint="-0.34998626667073579"/>
      </left>
      <right style="medium">
        <color indexed="64"/>
      </right>
      <top/>
      <bottom style="thin">
        <color theme="0" tint="-0.34998626667073579"/>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thin">
        <color theme="4" tint="0.59996337778862885"/>
      </top>
      <bottom style="thin">
        <color theme="4" tint="0.59996337778862885"/>
      </bottom>
      <diagonal/>
    </border>
    <border>
      <left style="medium">
        <color indexed="64"/>
      </left>
      <right/>
      <top style="thin">
        <color indexed="64"/>
      </top>
      <bottom style="medium">
        <color indexed="64"/>
      </bottom>
      <diagonal/>
    </border>
    <border>
      <left style="medium">
        <color indexed="64"/>
      </left>
      <right style="thin">
        <color theme="0"/>
      </right>
      <top style="thin">
        <color theme="0"/>
      </top>
      <bottom style="thin">
        <color theme="0"/>
      </bottom>
      <diagonal/>
    </border>
  </borders>
  <cellStyleXfs count="5">
    <xf numFmtId="0" fontId="0" fillId="0" borderId="0"/>
    <xf numFmtId="43" fontId="5" fillId="0" borderId="0" applyFont="0" applyFill="0" applyBorder="0" applyAlignment="0" applyProtection="0"/>
    <xf numFmtId="44" fontId="5" fillId="0" borderId="0" applyFont="0" applyFill="0" applyBorder="0" applyAlignment="0" applyProtection="0"/>
    <xf numFmtId="0" fontId="15" fillId="0" borderId="0" applyNumberFormat="0" applyFill="0" applyBorder="0" applyAlignment="0" applyProtection="0"/>
    <xf numFmtId="9" fontId="5" fillId="0" borderId="0" applyFont="0" applyFill="0" applyBorder="0" applyAlignment="0" applyProtection="0"/>
  </cellStyleXfs>
  <cellXfs count="658">
    <xf numFmtId="0" fontId="0" fillId="0" borderId="0" xfId="0"/>
    <xf numFmtId="0" fontId="0" fillId="0" borderId="1" xfId="0" applyFill="1" applyBorder="1"/>
    <xf numFmtId="0" fontId="0" fillId="0" borderId="0" xfId="0" applyFill="1" applyBorder="1"/>
    <xf numFmtId="0" fontId="0" fillId="2" borderId="0" xfId="0" applyFill="1" applyBorder="1"/>
    <xf numFmtId="0" fontId="0" fillId="0" borderId="2" xfId="0" applyFill="1" applyBorder="1"/>
    <xf numFmtId="0" fontId="1" fillId="0" borderId="0" xfId="0" applyFont="1"/>
    <xf numFmtId="0" fontId="9" fillId="0" borderId="3" xfId="0" applyFont="1" applyFill="1" applyBorder="1" applyAlignment="1">
      <alignment wrapText="1"/>
    </xf>
    <xf numFmtId="0" fontId="9" fillId="0" borderId="34" xfId="0" applyFont="1" applyFill="1" applyBorder="1" applyAlignment="1">
      <alignment wrapText="1"/>
    </xf>
    <xf numFmtId="0" fontId="9" fillId="0" borderId="0" xfId="0" applyFont="1" applyFill="1" applyBorder="1" applyAlignment="1">
      <alignment wrapText="1"/>
    </xf>
    <xf numFmtId="0" fontId="0" fillId="10" borderId="16" xfId="0" applyFill="1" applyBorder="1"/>
    <xf numFmtId="0" fontId="0" fillId="10" borderId="41" xfId="0" applyFill="1" applyBorder="1"/>
    <xf numFmtId="0" fontId="0" fillId="10" borderId="42" xfId="0" applyFill="1" applyBorder="1"/>
    <xf numFmtId="0" fontId="0" fillId="10" borderId="0" xfId="0" applyFill="1" applyBorder="1"/>
    <xf numFmtId="0" fontId="0" fillId="10" borderId="43" xfId="0" applyFill="1" applyBorder="1"/>
    <xf numFmtId="0" fontId="11" fillId="10" borderId="0" xfId="0" applyFont="1" applyFill="1" applyBorder="1"/>
    <xf numFmtId="0" fontId="10" fillId="10" borderId="0" xfId="0" applyFont="1" applyFill="1" applyBorder="1"/>
    <xf numFmtId="0" fontId="0" fillId="10" borderId="0" xfId="0" applyFont="1" applyFill="1" applyBorder="1"/>
    <xf numFmtId="0" fontId="0" fillId="10" borderId="44" xfId="0" applyFill="1" applyBorder="1"/>
    <xf numFmtId="0" fontId="0" fillId="10" borderId="15" xfId="0" applyFill="1" applyBorder="1"/>
    <xf numFmtId="0" fontId="0" fillId="10" borderId="45" xfId="0" applyFill="1" applyBorder="1"/>
    <xf numFmtId="0" fontId="12" fillId="10" borderId="40" xfId="0" applyFont="1" applyFill="1" applyBorder="1"/>
    <xf numFmtId="0" fontId="0" fillId="10" borderId="0" xfId="0" applyFill="1"/>
    <xf numFmtId="0" fontId="10" fillId="10" borderId="15" xfId="0" applyFont="1" applyFill="1" applyBorder="1"/>
    <xf numFmtId="0" fontId="0" fillId="10" borderId="0" xfId="0" applyFill="1" applyBorder="1" applyAlignment="1">
      <alignment horizontal="right"/>
    </xf>
    <xf numFmtId="0" fontId="9" fillId="10" borderId="0" xfId="0" applyFont="1" applyFill="1" applyBorder="1" applyAlignment="1">
      <alignment wrapText="1"/>
    </xf>
    <xf numFmtId="0" fontId="4" fillId="0" borderId="0" xfId="0" applyFont="1"/>
    <xf numFmtId="0" fontId="4" fillId="0" borderId="34" xfId="0" applyFont="1" applyFill="1" applyBorder="1"/>
    <xf numFmtId="0" fontId="4" fillId="0" borderId="26" xfId="0" applyFont="1" applyFill="1" applyBorder="1"/>
    <xf numFmtId="1" fontId="4" fillId="0" borderId="34" xfId="0" applyNumberFormat="1" applyFont="1" applyFill="1" applyBorder="1"/>
    <xf numFmtId="167" fontId="4" fillId="0" borderId="34" xfId="0" applyNumberFormat="1" applyFont="1" applyFill="1" applyBorder="1"/>
    <xf numFmtId="167" fontId="4" fillId="0" borderId="26" xfId="0" applyNumberFormat="1" applyFont="1" applyFill="1" applyBorder="1"/>
    <xf numFmtId="0" fontId="4" fillId="11" borderId="34" xfId="0" applyFont="1" applyFill="1" applyBorder="1"/>
    <xf numFmtId="0" fontId="4" fillId="11" borderId="26" xfId="0" applyFont="1" applyFill="1" applyBorder="1"/>
    <xf numFmtId="1" fontId="4" fillId="11" borderId="34" xfId="0" applyNumberFormat="1" applyFont="1" applyFill="1" applyBorder="1"/>
    <xf numFmtId="167" fontId="4" fillId="11" borderId="34" xfId="0" applyNumberFormat="1" applyFont="1" applyFill="1" applyBorder="1"/>
    <xf numFmtId="167" fontId="4" fillId="11" borderId="26" xfId="0" applyNumberFormat="1" applyFont="1" applyFill="1" applyBorder="1"/>
    <xf numFmtId="167" fontId="4" fillId="3" borderId="34" xfId="0" applyNumberFormat="1" applyFont="1" applyFill="1" applyBorder="1"/>
    <xf numFmtId="0" fontId="4" fillId="3" borderId="0" xfId="0" applyFont="1" applyFill="1"/>
    <xf numFmtId="0" fontId="0" fillId="0" borderId="1" xfId="0" applyBorder="1"/>
    <xf numFmtId="0" fontId="1" fillId="14" borderId="0" xfId="0" applyFont="1" applyFill="1" applyBorder="1" applyAlignment="1">
      <alignment horizontal="center"/>
    </xf>
    <xf numFmtId="0" fontId="1" fillId="15" borderId="9" xfId="0" applyFont="1" applyFill="1" applyBorder="1"/>
    <xf numFmtId="0" fontId="1" fillId="14" borderId="63" xfId="0" applyFont="1" applyFill="1" applyBorder="1" applyAlignment="1">
      <alignment horizontal="center"/>
    </xf>
    <xf numFmtId="0" fontId="1" fillId="15" borderId="7" xfId="0" applyFont="1" applyFill="1" applyBorder="1"/>
    <xf numFmtId="0" fontId="0" fillId="2" borderId="6" xfId="0" applyFill="1" applyBorder="1"/>
    <xf numFmtId="0" fontId="1" fillId="15" borderId="4" xfId="0" applyFont="1" applyFill="1" applyBorder="1"/>
    <xf numFmtId="0" fontId="1" fillId="14" borderId="65" xfId="0" applyFont="1" applyFill="1" applyBorder="1" applyAlignment="1">
      <alignment horizontal="center"/>
    </xf>
    <xf numFmtId="0" fontId="1" fillId="14" borderId="65" xfId="0" applyFont="1" applyFill="1" applyBorder="1" applyAlignment="1">
      <alignment horizontal="left"/>
    </xf>
    <xf numFmtId="0" fontId="1" fillId="16" borderId="0" xfId="0" applyFont="1" applyFill="1" applyBorder="1" applyAlignment="1">
      <alignment horizontal="center"/>
    </xf>
    <xf numFmtId="0" fontId="0" fillId="16" borderId="0" xfId="0" applyFill="1" applyBorder="1" applyAlignment="1">
      <alignment horizontal="left" vertical="top"/>
    </xf>
    <xf numFmtId="0" fontId="0" fillId="16" borderId="0" xfId="0" applyFont="1" applyFill="1" applyBorder="1" applyAlignment="1">
      <alignment vertical="top"/>
    </xf>
    <xf numFmtId="0" fontId="1" fillId="14" borderId="0" xfId="0" applyFont="1" applyFill="1" applyBorder="1" applyAlignment="1">
      <alignment horizontal="left"/>
    </xf>
    <xf numFmtId="0" fontId="1" fillId="14" borderId="66" xfId="0" applyFont="1" applyFill="1" applyBorder="1" applyAlignment="1">
      <alignment horizontal="center"/>
    </xf>
    <xf numFmtId="0" fontId="0" fillId="14" borderId="0" xfId="0" applyFont="1" applyFill="1" applyBorder="1" applyAlignment="1">
      <alignment vertical="top"/>
    </xf>
    <xf numFmtId="0" fontId="1" fillId="14" borderId="67" xfId="0" applyFont="1" applyFill="1" applyBorder="1" applyAlignment="1"/>
    <xf numFmtId="0" fontId="1" fillId="14" borderId="68" xfId="0" applyFont="1" applyFill="1" applyBorder="1" applyAlignment="1">
      <alignment horizontal="center"/>
    </xf>
    <xf numFmtId="0" fontId="0" fillId="14" borderId="68" xfId="0" applyFill="1" applyBorder="1" applyAlignment="1">
      <alignment vertical="top"/>
    </xf>
    <xf numFmtId="0" fontId="1" fillId="14" borderId="65" xfId="0" applyFont="1" applyFill="1" applyBorder="1" applyAlignment="1"/>
    <xf numFmtId="0" fontId="2" fillId="15" borderId="69" xfId="0" applyFont="1" applyFill="1" applyBorder="1" applyAlignment="1">
      <alignment vertical="center"/>
    </xf>
    <xf numFmtId="0" fontId="3" fillId="17" borderId="70" xfId="0" applyFont="1" applyFill="1" applyBorder="1" applyAlignment="1">
      <alignment horizontal="center"/>
    </xf>
    <xf numFmtId="0" fontId="3" fillId="17" borderId="71" xfId="0" applyFont="1" applyFill="1" applyBorder="1" applyAlignment="1">
      <alignment horizontal="center"/>
    </xf>
    <xf numFmtId="168" fontId="4" fillId="17" borderId="71" xfId="0" applyNumberFormat="1" applyFont="1" applyFill="1" applyBorder="1"/>
    <xf numFmtId="0" fontId="3" fillId="17" borderId="0" xfId="0" applyFont="1" applyFill="1" applyBorder="1" applyAlignment="1">
      <alignment horizontal="center"/>
    </xf>
    <xf numFmtId="0" fontId="3" fillId="17" borderId="71" xfId="0" applyFont="1" applyFill="1" applyBorder="1"/>
    <xf numFmtId="0" fontId="2" fillId="18" borderId="0" xfId="0" applyFont="1" applyFill="1" applyBorder="1" applyAlignment="1">
      <alignment vertical="center"/>
    </xf>
    <xf numFmtId="0" fontId="2" fillId="19" borderId="0" xfId="0" applyFont="1" applyFill="1" applyBorder="1" applyAlignment="1">
      <alignment vertical="center"/>
    </xf>
    <xf numFmtId="0" fontId="2" fillId="19" borderId="73" xfId="0" applyFont="1" applyFill="1" applyBorder="1" applyAlignment="1">
      <alignment vertical="center"/>
    </xf>
    <xf numFmtId="0" fontId="3" fillId="5" borderId="0" xfId="0" applyFont="1" applyFill="1" applyBorder="1" applyAlignment="1">
      <alignment horizontal="center"/>
    </xf>
    <xf numFmtId="168" fontId="4" fillId="5" borderId="74" xfId="0" applyNumberFormat="1" applyFont="1" applyFill="1" applyBorder="1"/>
    <xf numFmtId="0" fontId="2" fillId="6" borderId="0" xfId="0" applyFont="1" applyFill="1" applyBorder="1" applyAlignment="1">
      <alignment vertical="center"/>
    </xf>
    <xf numFmtId="0" fontId="3" fillId="5" borderId="16" xfId="0" applyFont="1" applyFill="1" applyBorder="1" applyAlignment="1"/>
    <xf numFmtId="0" fontId="3" fillId="5" borderId="78" xfId="0" applyFont="1" applyFill="1" applyBorder="1" applyAlignment="1"/>
    <xf numFmtId="0" fontId="3" fillId="5" borderId="79" xfId="0" applyFont="1" applyFill="1" applyBorder="1" applyAlignment="1">
      <alignment horizontal="left"/>
    </xf>
    <xf numFmtId="0" fontId="0" fillId="0" borderId="33" xfId="0" applyBorder="1"/>
    <xf numFmtId="0" fontId="0" fillId="2" borderId="1" xfId="0" applyFill="1" applyBorder="1"/>
    <xf numFmtId="0" fontId="0" fillId="2" borderId="2" xfId="0" applyFill="1" applyBorder="1"/>
    <xf numFmtId="0" fontId="0" fillId="2" borderId="0" xfId="0" applyFill="1" applyBorder="1" applyAlignment="1">
      <alignment horizontal="center" vertical="top"/>
    </xf>
    <xf numFmtId="0" fontId="0" fillId="14" borderId="11" xfId="0" applyFill="1" applyBorder="1" applyAlignment="1">
      <alignment horizontal="center" vertical="center"/>
    </xf>
    <xf numFmtId="0" fontId="0" fillId="2" borderId="10" xfId="0" applyFill="1" applyBorder="1" applyAlignment="1">
      <alignment horizontal="center" vertical="center"/>
    </xf>
    <xf numFmtId="0" fontId="0" fillId="2" borderId="10" xfId="0" applyFill="1" applyBorder="1" applyAlignment="1">
      <alignment horizontal="center" vertical="center" wrapText="1"/>
    </xf>
    <xf numFmtId="0" fontId="0" fillId="2" borderId="9" xfId="0" applyFill="1" applyBorder="1" applyAlignment="1">
      <alignment horizontal="center" vertical="center" wrapText="1"/>
    </xf>
    <xf numFmtId="0" fontId="0" fillId="14" borderId="21" xfId="0" applyFill="1" applyBorder="1" applyAlignment="1">
      <alignment horizontal="center" vertical="center"/>
    </xf>
    <xf numFmtId="0" fontId="0" fillId="2" borderId="80" xfId="0" applyFill="1" applyBorder="1" applyAlignment="1">
      <alignment horizontal="center" vertical="center"/>
    </xf>
    <xf numFmtId="0" fontId="0" fillId="2" borderId="3" xfId="0" applyFill="1" applyBorder="1" applyAlignment="1">
      <alignment horizontal="center" vertical="center" wrapText="1"/>
    </xf>
    <xf numFmtId="0" fontId="0" fillId="14" borderId="81" xfId="0" applyFill="1" applyBorder="1" applyAlignment="1">
      <alignment horizontal="center" vertical="center"/>
    </xf>
    <xf numFmtId="0" fontId="0" fillId="2" borderId="34" xfId="0" applyFill="1" applyBorder="1" applyAlignment="1">
      <alignment horizontal="center" vertical="center"/>
    </xf>
    <xf numFmtId="0" fontId="0" fillId="2" borderId="35" xfId="0" applyFill="1" applyBorder="1" applyAlignment="1">
      <alignment horizontal="center" vertical="center" wrapText="1"/>
    </xf>
    <xf numFmtId="0" fontId="0" fillId="2" borderId="62" xfId="0" applyFill="1" applyBorder="1" applyAlignment="1">
      <alignment horizontal="center" vertical="center" wrapText="1"/>
    </xf>
    <xf numFmtId="0" fontId="1" fillId="20" borderId="5" xfId="0" applyFont="1" applyFill="1" applyBorder="1" applyAlignment="1">
      <alignment vertical="center"/>
    </xf>
    <xf numFmtId="0" fontId="1" fillId="20" borderId="5" xfId="0" applyFont="1" applyFill="1" applyBorder="1" applyAlignment="1">
      <alignment vertical="center" wrapText="1"/>
    </xf>
    <xf numFmtId="0" fontId="1" fillId="20" borderId="4" xfId="0" applyFont="1" applyFill="1" applyBorder="1" applyAlignment="1">
      <alignment vertical="center"/>
    </xf>
    <xf numFmtId="0" fontId="3" fillId="5" borderId="79" xfId="0" applyFont="1" applyFill="1" applyBorder="1" applyAlignment="1"/>
    <xf numFmtId="168" fontId="4" fillId="5" borderId="75" xfId="0" applyNumberFormat="1" applyFont="1" applyFill="1" applyBorder="1"/>
    <xf numFmtId="0" fontId="3" fillId="5" borderId="0" xfId="0" applyFont="1" applyFill="1" applyBorder="1" applyAlignment="1">
      <alignment vertical="top"/>
    </xf>
    <xf numFmtId="0" fontId="3" fillId="5" borderId="77" xfId="0" applyFont="1" applyFill="1" applyBorder="1" applyAlignment="1"/>
    <xf numFmtId="0" fontId="0" fillId="0" borderId="2" xfId="0" applyBorder="1"/>
    <xf numFmtId="0" fontId="2" fillId="20" borderId="82" xfId="0" applyFont="1" applyFill="1" applyBorder="1" applyAlignment="1">
      <alignment vertical="center"/>
    </xf>
    <xf numFmtId="0" fontId="1" fillId="4" borderId="0" xfId="0" applyFont="1" applyFill="1" applyBorder="1" applyAlignment="1">
      <alignment horizontal="center"/>
    </xf>
    <xf numFmtId="0" fontId="1" fillId="4" borderId="84" xfId="0" applyFont="1" applyFill="1" applyBorder="1" applyAlignment="1">
      <alignment horizontal="center"/>
    </xf>
    <xf numFmtId="0" fontId="2" fillId="21" borderId="0" xfId="0" applyFont="1" applyFill="1" applyBorder="1" applyAlignment="1">
      <alignment vertical="center"/>
    </xf>
    <xf numFmtId="0" fontId="0" fillId="15" borderId="11" xfId="0" applyFill="1" applyBorder="1"/>
    <xf numFmtId="169" fontId="0" fillId="2" borderId="10" xfId="1" applyNumberFormat="1" applyFont="1" applyFill="1" applyBorder="1"/>
    <xf numFmtId="0" fontId="0" fillId="2" borderId="9" xfId="0" applyFill="1" applyBorder="1"/>
    <xf numFmtId="0" fontId="1" fillId="3" borderId="6" xfId="0" applyFont="1" applyFill="1" applyBorder="1" applyAlignment="1">
      <alignment vertical="center" wrapText="1"/>
    </xf>
    <xf numFmtId="0" fontId="1" fillId="3" borderId="5" xfId="0" applyFont="1" applyFill="1" applyBorder="1" applyAlignment="1">
      <alignment vertical="center" wrapText="1"/>
    </xf>
    <xf numFmtId="0" fontId="1" fillId="3" borderId="4" xfId="0" applyFont="1" applyFill="1" applyBorder="1" applyAlignment="1">
      <alignment vertical="center"/>
    </xf>
    <xf numFmtId="0" fontId="0" fillId="15" borderId="21" xfId="0" applyFill="1" applyBorder="1"/>
    <xf numFmtId="169" fontId="0" fillId="2" borderId="80" xfId="1" applyNumberFormat="1" applyFont="1" applyFill="1" applyBorder="1"/>
    <xf numFmtId="0" fontId="0" fillId="2" borderId="20" xfId="0" applyFill="1" applyBorder="1"/>
    <xf numFmtId="0" fontId="0" fillId="15" borderId="8" xfId="0" applyFill="1" applyBorder="1"/>
    <xf numFmtId="0" fontId="0" fillId="2" borderId="7" xfId="0" applyFill="1" applyBorder="1"/>
    <xf numFmtId="43" fontId="0" fillId="0" borderId="1" xfId="1" applyFont="1" applyBorder="1"/>
    <xf numFmtId="43" fontId="1" fillId="4" borderId="0" xfId="1" applyFont="1" applyFill="1" applyBorder="1" applyAlignment="1">
      <alignment horizontal="center"/>
    </xf>
    <xf numFmtId="43" fontId="1" fillId="4" borderId="0" xfId="1" applyFont="1" applyFill="1" applyBorder="1" applyAlignment="1">
      <alignment horizontal="left" vertical="top"/>
    </xf>
    <xf numFmtId="0" fontId="0" fillId="2" borderId="36" xfId="0" applyFill="1" applyBorder="1"/>
    <xf numFmtId="0" fontId="1" fillId="2" borderId="0" xfId="0" applyFont="1" applyFill="1" applyBorder="1" applyAlignment="1">
      <alignment horizontal="center"/>
    </xf>
    <xf numFmtId="0" fontId="0" fillId="0" borderId="56" xfId="0" applyBorder="1"/>
    <xf numFmtId="0" fontId="1" fillId="4" borderId="85" xfId="0" applyFont="1" applyFill="1" applyBorder="1" applyAlignment="1">
      <alignment horizontal="center"/>
    </xf>
    <xf numFmtId="168" fontId="0" fillId="4" borderId="85" xfId="0" applyNumberFormat="1" applyFill="1" applyBorder="1"/>
    <xf numFmtId="0" fontId="0" fillId="2" borderId="3" xfId="0" applyFill="1" applyBorder="1"/>
    <xf numFmtId="0" fontId="1" fillId="3" borderId="61" xfId="0" applyFont="1" applyFill="1" applyBorder="1" applyAlignment="1">
      <alignment vertical="center" wrapText="1"/>
    </xf>
    <xf numFmtId="0" fontId="1" fillId="3" borderId="17" xfId="0" applyFont="1" applyFill="1" applyBorder="1" applyAlignment="1">
      <alignment vertical="center" wrapText="1"/>
    </xf>
    <xf numFmtId="0" fontId="1" fillId="3" borderId="4" xfId="0" applyFont="1" applyFill="1" applyBorder="1" applyAlignment="1">
      <alignment vertical="center" wrapText="1"/>
    </xf>
    <xf numFmtId="0" fontId="4" fillId="2" borderId="9" xfId="3" applyFont="1" applyFill="1" applyBorder="1"/>
    <xf numFmtId="0" fontId="4" fillId="2" borderId="7" xfId="3" applyFont="1" applyFill="1" applyBorder="1"/>
    <xf numFmtId="0" fontId="1" fillId="3" borderId="55" xfId="0" applyFont="1" applyFill="1" applyBorder="1" applyAlignment="1">
      <alignment vertical="center" wrapText="1"/>
    </xf>
    <xf numFmtId="0" fontId="1" fillId="3" borderId="51" xfId="0" applyFont="1" applyFill="1" applyBorder="1" applyAlignment="1">
      <alignment vertical="center" wrapText="1"/>
    </xf>
    <xf numFmtId="0" fontId="1" fillId="3" borderId="54" xfId="0" applyFont="1" applyFill="1" applyBorder="1" applyAlignment="1">
      <alignment vertical="center"/>
    </xf>
    <xf numFmtId="0" fontId="1" fillId="4" borderId="85" xfId="0" applyFont="1" applyFill="1" applyBorder="1" applyAlignment="1">
      <alignment horizontal="left"/>
    </xf>
    <xf numFmtId="0" fontId="1" fillId="3" borderId="6" xfId="0" applyFont="1" applyFill="1" applyBorder="1" applyAlignment="1">
      <alignment vertical="center"/>
    </xf>
    <xf numFmtId="0" fontId="0" fillId="4" borderId="0" xfId="0" applyFont="1" applyFill="1" applyBorder="1" applyAlignment="1">
      <alignment horizontal="left" vertical="top"/>
    </xf>
    <xf numFmtId="172" fontId="0" fillId="2" borderId="3" xfId="0" applyNumberFormat="1" applyFill="1" applyBorder="1"/>
    <xf numFmtId="0" fontId="1" fillId="3" borderId="5" xfId="0" applyFont="1" applyFill="1" applyBorder="1" applyAlignment="1">
      <alignment vertical="center"/>
    </xf>
    <xf numFmtId="0" fontId="1" fillId="3" borderId="22" xfId="0" applyFont="1" applyFill="1" applyBorder="1" applyAlignment="1">
      <alignment vertical="center"/>
    </xf>
    <xf numFmtId="0" fontId="1" fillId="4" borderId="84" xfId="0" applyFont="1" applyFill="1" applyBorder="1" applyAlignment="1"/>
    <xf numFmtId="0" fontId="1" fillId="4" borderId="85" xfId="0" applyFont="1" applyFill="1" applyBorder="1" applyAlignment="1"/>
    <xf numFmtId="0" fontId="1" fillId="3" borderId="5" xfId="0" applyFont="1" applyFill="1" applyBorder="1" applyAlignment="1">
      <alignment horizontal="center" vertical="center"/>
    </xf>
    <xf numFmtId="0" fontId="2" fillId="3" borderId="0" xfId="0" applyFont="1" applyFill="1" applyBorder="1" applyAlignment="1">
      <alignment vertical="center"/>
    </xf>
    <xf numFmtId="0" fontId="2" fillId="3" borderId="87" xfId="0" applyFont="1" applyFill="1" applyBorder="1" applyAlignment="1">
      <alignment vertical="center"/>
    </xf>
    <xf numFmtId="0" fontId="3" fillId="23" borderId="0" xfId="0" applyFont="1" applyFill="1" applyBorder="1" applyAlignment="1">
      <alignment horizontal="center"/>
    </xf>
    <xf numFmtId="0" fontId="3" fillId="23" borderId="88" xfId="0" applyFont="1" applyFill="1" applyBorder="1" applyAlignment="1">
      <alignment horizontal="center"/>
    </xf>
    <xf numFmtId="0" fontId="3" fillId="23" borderId="90" xfId="0" applyFont="1" applyFill="1" applyBorder="1" applyAlignment="1">
      <alignment horizontal="center"/>
    </xf>
    <xf numFmtId="0" fontId="3" fillId="23" borderId="90" xfId="0" applyFont="1" applyFill="1" applyBorder="1" applyAlignment="1">
      <alignment horizontal="left"/>
    </xf>
    <xf numFmtId="0" fontId="2" fillId="24" borderId="0" xfId="0" applyFont="1" applyFill="1" applyBorder="1" applyAlignment="1">
      <alignment vertical="center"/>
    </xf>
    <xf numFmtId="0" fontId="4" fillId="23" borderId="0" xfId="0" applyFont="1" applyFill="1" applyBorder="1" applyAlignment="1">
      <alignment vertical="top"/>
    </xf>
    <xf numFmtId="0" fontId="15" fillId="23" borderId="0" xfId="3" applyFill="1" applyBorder="1" applyAlignment="1">
      <alignment vertical="top"/>
    </xf>
    <xf numFmtId="0" fontId="4" fillId="23" borderId="88" xfId="0" applyFont="1" applyFill="1" applyBorder="1" applyAlignment="1">
      <alignment vertical="top"/>
    </xf>
    <xf numFmtId="0" fontId="1" fillId="25" borderId="6" xfId="0" applyFont="1" applyFill="1" applyBorder="1" applyAlignment="1">
      <alignment horizontal="left" vertical="center"/>
    </xf>
    <xf numFmtId="0" fontId="1" fillId="25" borderId="5" xfId="0" applyFont="1" applyFill="1" applyBorder="1" applyAlignment="1">
      <alignment horizontal="left" vertical="center"/>
    </xf>
    <xf numFmtId="0" fontId="1" fillId="25" borderId="4" xfId="0" applyFont="1" applyFill="1" applyBorder="1" applyAlignment="1">
      <alignment horizontal="left" vertical="center"/>
    </xf>
    <xf numFmtId="0" fontId="4" fillId="23" borderId="0" xfId="0" applyFont="1" applyFill="1" applyBorder="1" applyAlignment="1">
      <alignment horizontal="left" vertical="top"/>
    </xf>
    <xf numFmtId="0" fontId="1" fillId="25" borderId="4" xfId="0" applyFont="1" applyFill="1" applyBorder="1" applyAlignment="1">
      <alignment vertical="center"/>
    </xf>
    <xf numFmtId="0" fontId="3" fillId="23" borderId="0" xfId="0" applyFont="1" applyFill="1" applyBorder="1" applyAlignment="1">
      <alignment horizontal="left" vertical="top" wrapText="1"/>
    </xf>
    <xf numFmtId="0" fontId="4" fillId="23" borderId="92" xfId="0" applyFont="1" applyFill="1" applyBorder="1" applyAlignment="1">
      <alignment vertical="top"/>
    </xf>
    <xf numFmtId="0" fontId="2" fillId="25" borderId="94" xfId="0" applyFont="1" applyFill="1" applyBorder="1" applyAlignment="1">
      <alignment vertical="center"/>
    </xf>
    <xf numFmtId="0" fontId="1" fillId="14" borderId="95" xfId="0" applyFont="1" applyFill="1" applyBorder="1" applyAlignment="1">
      <alignment horizontal="left"/>
    </xf>
    <xf numFmtId="0" fontId="1" fillId="14" borderId="95" xfId="0" applyFont="1" applyFill="1" applyBorder="1" applyAlignment="1">
      <alignment horizontal="center"/>
    </xf>
    <xf numFmtId="168" fontId="0" fillId="2" borderId="96" xfId="0" applyNumberFormat="1" applyFill="1" applyBorder="1" applyAlignment="1">
      <alignment vertical="center"/>
    </xf>
    <xf numFmtId="0" fontId="1" fillId="26" borderId="6" xfId="0" applyFont="1" applyFill="1" applyBorder="1" applyAlignment="1">
      <alignment horizontal="left" vertical="center"/>
    </xf>
    <xf numFmtId="0" fontId="1" fillId="26" borderId="5" xfId="0" applyFont="1" applyFill="1" applyBorder="1" applyAlignment="1">
      <alignment horizontal="left" vertical="center"/>
    </xf>
    <xf numFmtId="0" fontId="1" fillId="26" borderId="4" xfId="0" applyFont="1" applyFill="1" applyBorder="1" applyAlignment="1">
      <alignment horizontal="left" vertical="center"/>
    </xf>
    <xf numFmtId="0" fontId="0" fillId="2" borderId="96" xfId="0" applyFill="1" applyBorder="1" applyAlignment="1">
      <alignment vertical="center"/>
    </xf>
    <xf numFmtId="0" fontId="1" fillId="14" borderId="98" xfId="0" applyFont="1" applyFill="1" applyBorder="1" applyAlignment="1">
      <alignment horizontal="center"/>
    </xf>
    <xf numFmtId="0" fontId="1" fillId="14" borderId="99" xfId="0" applyFont="1" applyFill="1" applyBorder="1" applyAlignment="1">
      <alignment horizontal="center"/>
    </xf>
    <xf numFmtId="0" fontId="2" fillId="15" borderId="100" xfId="0" applyFont="1" applyFill="1" applyBorder="1" applyAlignment="1">
      <alignment vertical="center"/>
    </xf>
    <xf numFmtId="0" fontId="0" fillId="28" borderId="3" xfId="0" applyFill="1" applyBorder="1"/>
    <xf numFmtId="0" fontId="0" fillId="0" borderId="3" xfId="0" applyBorder="1"/>
    <xf numFmtId="0" fontId="4" fillId="0" borderId="3" xfId="0" applyFont="1" applyBorder="1"/>
    <xf numFmtId="1" fontId="0" fillId="0" borderId="3" xfId="0" applyNumberFormat="1" applyBorder="1"/>
    <xf numFmtId="0" fontId="4" fillId="28" borderId="3" xfId="0" applyFont="1" applyFill="1" applyBorder="1"/>
    <xf numFmtId="0" fontId="0" fillId="0" borderId="3" xfId="0" applyFill="1" applyBorder="1"/>
    <xf numFmtId="0" fontId="13" fillId="0" borderId="3" xfId="0" applyFont="1" applyFill="1" applyBorder="1"/>
    <xf numFmtId="0" fontId="4" fillId="2" borderId="3" xfId="0" applyFont="1" applyFill="1" applyBorder="1"/>
    <xf numFmtId="165" fontId="0" fillId="0" borderId="3" xfId="0" applyNumberFormat="1" applyBorder="1"/>
    <xf numFmtId="165" fontId="0" fillId="2" borderId="3" xfId="0" applyNumberFormat="1" applyFill="1" applyBorder="1"/>
    <xf numFmtId="0" fontId="1" fillId="0" borderId="3" xfId="0" applyFont="1" applyBorder="1"/>
    <xf numFmtId="0" fontId="1" fillId="4" borderId="0" xfId="0" applyFont="1" applyFill="1" applyBorder="1" applyAlignment="1">
      <alignment horizontal="left"/>
    </xf>
    <xf numFmtId="0" fontId="1" fillId="4" borderId="0" xfId="0" applyFont="1" applyFill="1" applyBorder="1" applyAlignment="1">
      <alignment horizontal="left" vertical="top"/>
    </xf>
    <xf numFmtId="173" fontId="0" fillId="0" borderId="3" xfId="0" applyNumberFormat="1" applyFill="1" applyBorder="1"/>
    <xf numFmtId="0" fontId="0" fillId="2" borderId="56" xfId="0" applyFill="1" applyBorder="1"/>
    <xf numFmtId="0" fontId="0" fillId="0" borderId="36" xfId="0" applyBorder="1"/>
    <xf numFmtId="0" fontId="16" fillId="27" borderId="103" xfId="0" applyFont="1" applyFill="1" applyBorder="1" applyAlignment="1">
      <alignment vertical="center"/>
    </xf>
    <xf numFmtId="0" fontId="16" fillId="27" borderId="104" xfId="0" applyFont="1" applyFill="1" applyBorder="1" applyAlignment="1">
      <alignment vertical="center"/>
    </xf>
    <xf numFmtId="0" fontId="2" fillId="15" borderId="105" xfId="0" applyFont="1" applyFill="1" applyBorder="1" applyAlignment="1">
      <alignment horizontal="center" vertical="center"/>
    </xf>
    <xf numFmtId="0" fontId="2" fillId="15" borderId="106" xfId="0" applyFont="1" applyFill="1" applyBorder="1" applyAlignment="1">
      <alignment vertical="center"/>
    </xf>
    <xf numFmtId="0" fontId="1" fillId="14" borderId="107" xfId="0" applyFont="1" applyFill="1" applyBorder="1" applyAlignment="1">
      <alignment horizontal="center"/>
    </xf>
    <xf numFmtId="0" fontId="1" fillId="14" borderId="108" xfId="0" applyFont="1" applyFill="1" applyBorder="1" applyAlignment="1">
      <alignment horizontal="center"/>
    </xf>
    <xf numFmtId="0" fontId="1" fillId="14" borderId="109" xfId="0" applyFont="1" applyFill="1" applyBorder="1" applyAlignment="1">
      <alignment horizontal="center"/>
    </xf>
    <xf numFmtId="0" fontId="1" fillId="14" borderId="43" xfId="0" applyFont="1" applyFill="1" applyBorder="1" applyAlignment="1">
      <alignment horizontal="center"/>
    </xf>
    <xf numFmtId="0" fontId="1" fillId="14" borderId="110" xfId="0" applyFont="1" applyFill="1" applyBorder="1" applyAlignment="1">
      <alignment horizontal="center"/>
    </xf>
    <xf numFmtId="0" fontId="1" fillId="14" borderId="111" xfId="0" applyFont="1" applyFill="1" applyBorder="1" applyAlignment="1">
      <alignment horizontal="center"/>
    </xf>
    <xf numFmtId="0" fontId="1" fillId="14" borderId="42" xfId="0" applyFont="1" applyFill="1" applyBorder="1" applyAlignment="1">
      <alignment horizontal="center"/>
    </xf>
    <xf numFmtId="0" fontId="2" fillId="25" borderId="112" xfId="0" applyFont="1" applyFill="1" applyBorder="1" applyAlignment="1">
      <alignment horizontal="center" vertical="center"/>
    </xf>
    <xf numFmtId="0" fontId="2" fillId="25" borderId="113" xfId="0" applyFont="1" applyFill="1" applyBorder="1" applyAlignment="1">
      <alignment vertical="center"/>
    </xf>
    <xf numFmtId="0" fontId="2" fillId="24" borderId="42" xfId="0" applyFont="1" applyFill="1" applyBorder="1" applyAlignment="1">
      <alignment horizontal="center" vertical="center"/>
    </xf>
    <xf numFmtId="0" fontId="2" fillId="24" borderId="114" xfId="0" applyFont="1" applyFill="1" applyBorder="1" applyAlignment="1">
      <alignment vertical="center"/>
    </xf>
    <xf numFmtId="0" fontId="3" fillId="23" borderId="115" xfId="0" applyFont="1" applyFill="1" applyBorder="1" applyAlignment="1">
      <alignment horizontal="center"/>
    </xf>
    <xf numFmtId="0" fontId="3" fillId="23" borderId="43" xfId="0" applyFont="1" applyFill="1" applyBorder="1" applyAlignment="1">
      <alignment horizontal="center"/>
    </xf>
    <xf numFmtId="0" fontId="3" fillId="23" borderId="116" xfId="0" applyFont="1" applyFill="1" applyBorder="1" applyAlignment="1">
      <alignment vertical="top"/>
    </xf>
    <xf numFmtId="0" fontId="3" fillId="23" borderId="42" xfId="0" applyFont="1" applyFill="1" applyBorder="1" applyAlignment="1">
      <alignment vertical="top"/>
    </xf>
    <xf numFmtId="0" fontId="3" fillId="23" borderId="42" xfId="0" applyFont="1" applyFill="1" applyBorder="1" applyAlignment="1">
      <alignment horizontal="center"/>
    </xf>
    <xf numFmtId="0" fontId="2" fillId="24" borderId="42" xfId="0" applyFont="1" applyFill="1" applyBorder="1" applyAlignment="1">
      <alignment vertical="center"/>
    </xf>
    <xf numFmtId="0" fontId="2" fillId="24" borderId="43" xfId="0" applyFont="1" applyFill="1" applyBorder="1" applyAlignment="1">
      <alignment vertical="center"/>
    </xf>
    <xf numFmtId="0" fontId="3" fillId="23" borderId="117" xfId="0" applyFont="1" applyFill="1" applyBorder="1" applyAlignment="1">
      <alignment horizontal="center" vertical="center"/>
    </xf>
    <xf numFmtId="0" fontId="3" fillId="23" borderId="117" xfId="0" applyFont="1" applyFill="1" applyBorder="1" applyAlignment="1">
      <alignment horizontal="center" vertical="top"/>
    </xf>
    <xf numFmtId="0" fontId="3" fillId="23" borderId="117" xfId="0" applyFont="1" applyFill="1" applyBorder="1" applyAlignment="1">
      <alignment horizontal="center"/>
    </xf>
    <xf numFmtId="0" fontId="2" fillId="3" borderId="118" xfId="0" applyFont="1" applyFill="1" applyBorder="1" applyAlignment="1">
      <alignment horizontal="center" vertical="center"/>
    </xf>
    <xf numFmtId="0" fontId="2" fillId="3" borderId="43" xfId="0" applyFont="1" applyFill="1" applyBorder="1" applyAlignment="1">
      <alignment vertical="center"/>
    </xf>
    <xf numFmtId="0" fontId="2" fillId="21" borderId="42" xfId="0" applyFont="1" applyFill="1" applyBorder="1" applyAlignment="1">
      <alignment horizontal="center" vertical="center"/>
    </xf>
    <xf numFmtId="0" fontId="2" fillId="21" borderId="43" xfId="0" applyFont="1" applyFill="1" applyBorder="1" applyAlignment="1">
      <alignment vertical="center"/>
    </xf>
    <xf numFmtId="0" fontId="1" fillId="4" borderId="119" xfId="0" applyFont="1" applyFill="1" applyBorder="1" applyAlignment="1">
      <alignment horizontal="center"/>
    </xf>
    <xf numFmtId="0" fontId="1" fillId="4" borderId="43" xfId="0" applyFont="1" applyFill="1" applyBorder="1" applyAlignment="1">
      <alignment horizontal="center"/>
    </xf>
    <xf numFmtId="0" fontId="1" fillId="4" borderId="120" xfId="0" applyFont="1" applyFill="1" applyBorder="1" applyAlignment="1">
      <alignment horizontal="center"/>
    </xf>
    <xf numFmtId="0" fontId="1" fillId="4" borderId="42" xfId="0" applyFont="1" applyFill="1" applyBorder="1" applyAlignment="1">
      <alignment horizontal="center"/>
    </xf>
    <xf numFmtId="0" fontId="1" fillId="4" borderId="119" xfId="0" applyFont="1" applyFill="1" applyBorder="1" applyAlignment="1">
      <alignment horizontal="center" vertical="top"/>
    </xf>
    <xf numFmtId="43" fontId="1" fillId="4" borderId="42" xfId="1" applyFont="1" applyFill="1" applyBorder="1" applyAlignment="1">
      <alignment horizontal="center"/>
    </xf>
    <xf numFmtId="43" fontId="1" fillId="4" borderId="43" xfId="1" applyFont="1" applyFill="1" applyBorder="1" applyAlignment="1">
      <alignment horizontal="center"/>
    </xf>
    <xf numFmtId="0" fontId="2" fillId="20" borderId="121" xfId="0" applyFont="1" applyFill="1" applyBorder="1" applyAlignment="1">
      <alignment horizontal="center" vertical="center"/>
    </xf>
    <xf numFmtId="0" fontId="2" fillId="20" borderId="122" xfId="0" applyFont="1" applyFill="1" applyBorder="1" applyAlignment="1">
      <alignment vertical="center"/>
    </xf>
    <xf numFmtId="0" fontId="2" fillId="6" borderId="42" xfId="0" applyFont="1" applyFill="1" applyBorder="1" applyAlignment="1">
      <alignment horizontal="center" vertical="center"/>
    </xf>
    <xf numFmtId="0" fontId="2" fillId="6" borderId="123" xfId="0" applyFont="1" applyFill="1" applyBorder="1" applyAlignment="1">
      <alignment vertical="center"/>
    </xf>
    <xf numFmtId="0" fontId="3" fillId="5" borderId="124" xfId="0" applyFont="1" applyFill="1" applyBorder="1" applyAlignment="1">
      <alignment horizontal="center"/>
    </xf>
    <xf numFmtId="0" fontId="3" fillId="5" borderId="43" xfId="0" applyFont="1" applyFill="1" applyBorder="1" applyAlignment="1">
      <alignment horizontal="center"/>
    </xf>
    <xf numFmtId="0" fontId="3" fillId="5" borderId="125" xfId="0" applyFont="1" applyFill="1" applyBorder="1" applyAlignment="1">
      <alignment horizontal="center"/>
    </xf>
    <xf numFmtId="0" fontId="3" fillId="5" borderId="126" xfId="0" applyFont="1" applyFill="1" applyBorder="1" applyAlignment="1">
      <alignment horizontal="center"/>
    </xf>
    <xf numFmtId="0" fontId="2" fillId="6" borderId="43" xfId="0" applyFont="1" applyFill="1" applyBorder="1" applyAlignment="1">
      <alignment vertical="center"/>
    </xf>
    <xf numFmtId="0" fontId="3" fillId="5" borderId="125" xfId="0" applyFont="1" applyFill="1" applyBorder="1" applyAlignment="1">
      <alignment horizontal="center" vertical="top"/>
    </xf>
    <xf numFmtId="0" fontId="3" fillId="5" borderId="125" xfId="0" applyFont="1" applyFill="1" applyBorder="1" applyAlignment="1">
      <alignment horizontal="center" vertical="center"/>
    </xf>
    <xf numFmtId="0" fontId="3" fillId="5" borderId="127" xfId="0" applyFont="1" applyFill="1" applyBorder="1" applyAlignment="1">
      <alignment horizontal="center"/>
    </xf>
    <xf numFmtId="0" fontId="3" fillId="5" borderId="42" xfId="0" applyFont="1" applyFill="1" applyBorder="1" applyAlignment="1">
      <alignment horizontal="center"/>
    </xf>
    <xf numFmtId="0" fontId="2" fillId="19" borderId="128" xfId="0" applyFont="1" applyFill="1" applyBorder="1" applyAlignment="1">
      <alignment horizontal="center" vertical="center"/>
    </xf>
    <xf numFmtId="0" fontId="2" fillId="19" borderId="43" xfId="0" applyFont="1" applyFill="1" applyBorder="1" applyAlignment="1">
      <alignment vertical="center"/>
    </xf>
    <xf numFmtId="0" fontId="3" fillId="17" borderId="129" xfId="0" applyFont="1" applyFill="1" applyBorder="1" applyAlignment="1">
      <alignment horizontal="center"/>
    </xf>
    <xf numFmtId="0" fontId="3" fillId="17" borderId="43" xfId="0" applyFont="1" applyFill="1" applyBorder="1" applyAlignment="1">
      <alignment horizontal="center"/>
    </xf>
    <xf numFmtId="0" fontId="3" fillId="17" borderId="42" xfId="0" applyFont="1" applyFill="1" applyBorder="1" applyAlignment="1">
      <alignment horizontal="center"/>
    </xf>
    <xf numFmtId="0" fontId="2" fillId="18" borderId="42" xfId="0" applyFont="1" applyFill="1" applyBorder="1" applyAlignment="1">
      <alignment horizontal="center" vertical="center"/>
    </xf>
    <xf numFmtId="0" fontId="2" fillId="18" borderId="43" xfId="0" applyFont="1" applyFill="1" applyBorder="1" applyAlignment="1">
      <alignment vertical="center"/>
    </xf>
    <xf numFmtId="0" fontId="3" fillId="17" borderId="130" xfId="0" applyFont="1" applyFill="1" applyBorder="1" applyAlignment="1">
      <alignment horizontal="center"/>
    </xf>
    <xf numFmtId="0" fontId="2" fillId="15" borderId="131" xfId="0" applyFont="1" applyFill="1" applyBorder="1" applyAlignment="1">
      <alignment horizontal="center" vertical="center"/>
    </xf>
    <xf numFmtId="0" fontId="2" fillId="15" borderId="132" xfId="0" applyFont="1" applyFill="1" applyBorder="1" applyAlignment="1">
      <alignment vertical="center"/>
    </xf>
    <xf numFmtId="0" fontId="1" fillId="14" borderId="44" xfId="0" applyFont="1" applyFill="1" applyBorder="1" applyAlignment="1">
      <alignment horizontal="center"/>
    </xf>
    <xf numFmtId="0" fontId="1" fillId="14" borderId="15" xfId="0" applyFont="1" applyFill="1" applyBorder="1" applyAlignment="1">
      <alignment horizontal="center"/>
    </xf>
    <xf numFmtId="0" fontId="1" fillId="14" borderId="45" xfId="0" applyFont="1" applyFill="1" applyBorder="1" applyAlignment="1">
      <alignment horizontal="center"/>
    </xf>
    <xf numFmtId="3" fontId="0" fillId="2" borderId="96" xfId="0" applyNumberFormat="1" applyFill="1" applyBorder="1" applyAlignment="1">
      <alignment horizontal="left" vertical="center"/>
    </xf>
    <xf numFmtId="0" fontId="0" fillId="2" borderId="8" xfId="0" applyFill="1" applyBorder="1" applyAlignment="1">
      <alignment wrapText="1"/>
    </xf>
    <xf numFmtId="15" fontId="0" fillId="2" borderId="11" xfId="0" applyNumberFormat="1" applyFill="1" applyBorder="1" applyAlignment="1">
      <alignment horizontal="left"/>
    </xf>
    <xf numFmtId="0" fontId="3" fillId="23" borderId="0" xfId="0" applyFont="1" applyFill="1" applyBorder="1" applyAlignment="1">
      <alignment horizontal="center" wrapText="1"/>
    </xf>
    <xf numFmtId="0" fontId="0" fillId="2" borderId="133" xfId="0" applyFill="1" applyBorder="1" applyAlignment="1"/>
    <xf numFmtId="0" fontId="0" fillId="2" borderId="43" xfId="0" applyFill="1" applyBorder="1" applyAlignment="1"/>
    <xf numFmtId="0" fontId="0" fillId="2" borderId="134" xfId="0" applyFill="1" applyBorder="1" applyAlignment="1"/>
    <xf numFmtId="0" fontId="1" fillId="0" borderId="42" xfId="0" applyFont="1" applyFill="1" applyBorder="1" applyAlignment="1">
      <alignment horizontal="center"/>
    </xf>
    <xf numFmtId="0" fontId="1" fillId="0" borderId="0" xfId="0" applyFont="1" applyFill="1" applyBorder="1" applyAlignment="1">
      <alignment horizontal="center"/>
    </xf>
    <xf numFmtId="0" fontId="1" fillId="0" borderId="43" xfId="0" applyFont="1" applyFill="1" applyBorder="1" applyAlignment="1">
      <alignment horizontal="center"/>
    </xf>
    <xf numFmtId="0" fontId="3" fillId="0" borderId="125" xfId="0" applyFont="1" applyFill="1" applyBorder="1" applyAlignment="1">
      <alignment horizontal="center" vertical="top"/>
    </xf>
    <xf numFmtId="0" fontId="3" fillId="0" borderId="0" xfId="0" applyFont="1" applyFill="1" applyBorder="1" applyAlignment="1">
      <alignment horizontal="center"/>
    </xf>
    <xf numFmtId="0" fontId="3" fillId="0" borderId="43" xfId="0" applyFont="1" applyFill="1" applyBorder="1" applyAlignment="1">
      <alignment horizontal="center"/>
    </xf>
    <xf numFmtId="0" fontId="4" fillId="0" borderId="9" xfId="0" applyFont="1" applyFill="1" applyBorder="1"/>
    <xf numFmtId="0" fontId="4" fillId="2" borderId="4" xfId="3" applyFont="1" applyFill="1" applyBorder="1" applyAlignment="1"/>
    <xf numFmtId="0" fontId="4" fillId="2" borderId="3" xfId="0" applyFont="1" applyFill="1" applyBorder="1" applyAlignment="1">
      <alignment horizontal="center" vertical="center"/>
    </xf>
    <xf numFmtId="0" fontId="4" fillId="2" borderId="80" xfId="0" applyFont="1" applyFill="1" applyBorder="1" applyAlignment="1">
      <alignment horizontal="center" vertical="center"/>
    </xf>
    <xf numFmtId="3" fontId="4" fillId="2" borderId="3" xfId="0" applyNumberFormat="1" applyFont="1" applyFill="1" applyBorder="1"/>
    <xf numFmtId="0" fontId="4" fillId="2" borderId="20" xfId="0" applyFont="1" applyFill="1" applyBorder="1" applyAlignment="1">
      <alignment wrapText="1"/>
    </xf>
    <xf numFmtId="0" fontId="4" fillId="2" borderId="7" xfId="0" applyFont="1" applyFill="1" applyBorder="1"/>
    <xf numFmtId="0" fontId="4" fillId="2" borderId="26" xfId="0" applyFont="1" applyFill="1" applyBorder="1" applyAlignment="1"/>
    <xf numFmtId="0" fontId="4" fillId="2" borderId="0" xfId="0" applyFont="1" applyFill="1" applyBorder="1" applyAlignment="1"/>
    <xf numFmtId="0" fontId="4" fillId="2" borderId="30" xfId="0" applyFont="1" applyFill="1" applyBorder="1" applyAlignment="1"/>
    <xf numFmtId="0" fontId="4" fillId="2" borderId="31" xfId="0" applyFont="1" applyFill="1" applyBorder="1" applyAlignment="1"/>
    <xf numFmtId="0" fontId="4" fillId="2" borderId="7" xfId="0" applyFont="1" applyFill="1" applyBorder="1" applyAlignment="1">
      <alignment vertical="center"/>
    </xf>
    <xf numFmtId="0" fontId="4" fillId="2" borderId="3" xfId="0" applyFont="1" applyFill="1" applyBorder="1" applyAlignment="1">
      <alignment horizontal="center" vertical="center" wrapText="1"/>
    </xf>
    <xf numFmtId="0" fontId="4" fillId="15" borderId="3" xfId="0" applyFont="1" applyFill="1" applyBorder="1" applyAlignment="1">
      <alignment horizontal="left" vertical="center" wrapText="1"/>
    </xf>
    <xf numFmtId="0" fontId="4" fillId="15" borderId="3" xfId="0" applyFont="1" applyFill="1" applyBorder="1" applyAlignment="1">
      <alignment vertical="center" wrapText="1"/>
    </xf>
    <xf numFmtId="0" fontId="4" fillId="15" borderId="3" xfId="0" applyFont="1" applyFill="1" applyBorder="1" applyAlignment="1">
      <alignment wrapText="1"/>
    </xf>
    <xf numFmtId="0" fontId="4" fillId="2" borderId="20" xfId="0" applyFont="1" applyFill="1" applyBorder="1" applyAlignment="1">
      <alignment vertical="center"/>
    </xf>
    <xf numFmtId="0" fontId="4" fillId="2" borderId="3" xfId="0" applyFont="1" applyFill="1" applyBorder="1" applyAlignment="1">
      <alignment horizontal="left" vertical="center" wrapText="1"/>
    </xf>
    <xf numFmtId="0" fontId="4" fillId="2" borderId="3" xfId="0" applyFont="1" applyFill="1" applyBorder="1" applyAlignment="1">
      <alignment horizontal="left" vertical="center"/>
    </xf>
    <xf numFmtId="0" fontId="4" fillId="29" borderId="45" xfId="0" applyFont="1" applyFill="1" applyBorder="1" applyAlignment="1">
      <alignment horizontal="left" vertical="center"/>
    </xf>
    <xf numFmtId="0" fontId="3" fillId="23" borderId="135" xfId="0" applyFont="1" applyFill="1" applyBorder="1" applyAlignment="1">
      <alignment horizontal="center"/>
    </xf>
    <xf numFmtId="169" fontId="4" fillId="0" borderId="3" xfId="1" applyNumberFormat="1" applyFont="1" applyFill="1" applyBorder="1" applyAlignment="1"/>
    <xf numFmtId="170" fontId="4" fillId="0" borderId="3" xfId="1" applyNumberFormat="1" applyFont="1" applyFill="1" applyBorder="1" applyAlignment="1"/>
    <xf numFmtId="0" fontId="4" fillId="2" borderId="3" xfId="0" applyFont="1" applyFill="1" applyBorder="1" applyAlignment="1"/>
    <xf numFmtId="0" fontId="4" fillId="15" borderId="8" xfId="0" applyFont="1" applyFill="1" applyBorder="1" applyAlignment="1">
      <alignment wrapText="1"/>
    </xf>
    <xf numFmtId="0" fontId="4" fillId="0" borderId="7" xfId="0" applyFont="1" applyFill="1" applyBorder="1"/>
    <xf numFmtId="0" fontId="4" fillId="0" borderId="23" xfId="0" applyFont="1" applyFill="1" applyBorder="1"/>
    <xf numFmtId="169" fontId="4" fillId="0" borderId="3" xfId="1" applyNumberFormat="1" applyFont="1" applyFill="1" applyBorder="1"/>
    <xf numFmtId="171" fontId="4" fillId="2" borderId="3" xfId="0" applyNumberFormat="1" applyFont="1" applyFill="1" applyBorder="1"/>
    <xf numFmtId="172" fontId="4" fillId="2" borderId="3" xfId="0" applyNumberFormat="1" applyFont="1" applyFill="1" applyBorder="1"/>
    <xf numFmtId="164" fontId="4" fillId="2" borderId="3" xfId="1" applyNumberFormat="1" applyFont="1" applyFill="1" applyBorder="1"/>
    <xf numFmtId="0" fontId="4" fillId="15" borderId="8" xfId="0" applyFont="1" applyFill="1" applyBorder="1" applyAlignment="1">
      <alignment vertical="top" wrapText="1"/>
    </xf>
    <xf numFmtId="0" fontId="4" fillId="2" borderId="23" xfId="0" applyFont="1" applyFill="1" applyBorder="1"/>
    <xf numFmtId="0" fontId="4" fillId="15" borderId="8" xfId="0" applyFont="1" applyFill="1" applyBorder="1" applyAlignment="1">
      <alignment vertical="top"/>
    </xf>
    <xf numFmtId="0" fontId="4" fillId="15" borderId="8" xfId="0" applyFont="1" applyFill="1" applyBorder="1"/>
    <xf numFmtId="169" fontId="4" fillId="2" borderId="3" xfId="1" applyNumberFormat="1" applyFont="1" applyFill="1" applyBorder="1"/>
    <xf numFmtId="0" fontId="4" fillId="2" borderId="20" xfId="0" applyFont="1" applyFill="1" applyBorder="1"/>
    <xf numFmtId="0" fontId="4" fillId="2" borderId="39" xfId="0" applyFont="1" applyFill="1" applyBorder="1"/>
    <xf numFmtId="169" fontId="4" fillId="2" borderId="80" xfId="1" applyNumberFormat="1" applyFont="1" applyFill="1" applyBorder="1"/>
    <xf numFmtId="171" fontId="4" fillId="2" borderId="80" xfId="0" applyNumberFormat="1" applyFont="1" applyFill="1" applyBorder="1"/>
    <xf numFmtId="0" fontId="4" fillId="15" borderId="21" xfId="0" applyFont="1" applyFill="1" applyBorder="1"/>
    <xf numFmtId="0" fontId="4" fillId="22" borderId="9" xfId="0" applyFont="1" applyFill="1" applyBorder="1"/>
    <xf numFmtId="0" fontId="4" fillId="22" borderId="24" xfId="0" applyFont="1" applyFill="1" applyBorder="1"/>
    <xf numFmtId="169" fontId="4" fillId="22" borderId="10" xfId="1" applyNumberFormat="1" applyFont="1" applyFill="1" applyBorder="1"/>
    <xf numFmtId="171" fontId="4" fillId="22" borderId="10" xfId="0" applyNumberFormat="1" applyFont="1" applyFill="1" applyBorder="1"/>
    <xf numFmtId="172" fontId="4" fillId="22" borderId="10" xfId="0" applyNumberFormat="1" applyFont="1" applyFill="1" applyBorder="1"/>
    <xf numFmtId="171" fontId="3" fillId="2" borderId="10" xfId="0" applyNumberFormat="1" applyFont="1" applyFill="1" applyBorder="1" applyAlignment="1">
      <alignment horizontal="center"/>
    </xf>
    <xf numFmtId="170" fontId="4" fillId="2" borderId="10" xfId="1" applyNumberFormat="1" applyFont="1" applyFill="1" applyBorder="1" applyProtection="1">
      <protection locked="0"/>
    </xf>
    <xf numFmtId="0" fontId="4" fillId="15" borderId="11" xfId="0" applyFont="1" applyFill="1" applyBorder="1"/>
    <xf numFmtId="0" fontId="4" fillId="2" borderId="5" xfId="0" applyFont="1" applyFill="1" applyBorder="1" applyAlignment="1"/>
    <xf numFmtId="169" fontId="4" fillId="2" borderId="5" xfId="1" applyNumberFormat="1" applyFont="1" applyFill="1" applyBorder="1" applyAlignment="1"/>
    <xf numFmtId="169" fontId="4" fillId="0" borderId="5" xfId="1" applyNumberFormat="1" applyFont="1" applyFill="1" applyBorder="1" applyAlignment="1"/>
    <xf numFmtId="1" fontId="4" fillId="2" borderId="3" xfId="1" applyNumberFormat="1" applyFont="1" applyFill="1" applyBorder="1"/>
    <xf numFmtId="10" fontId="4" fillId="2" borderId="3" xfId="4" applyNumberFormat="1" applyFont="1" applyFill="1" applyBorder="1"/>
    <xf numFmtId="174" fontId="4" fillId="2" borderId="3" xfId="1" applyNumberFormat="1" applyFont="1" applyFill="1" applyBorder="1"/>
    <xf numFmtId="0" fontId="4" fillId="15" borderId="3" xfId="0" applyFont="1" applyFill="1" applyBorder="1" applyAlignment="1">
      <alignment vertical="top" wrapText="1"/>
    </xf>
    <xf numFmtId="0" fontId="4" fillId="2" borderId="10" xfId="0" applyFont="1" applyFill="1" applyBorder="1"/>
    <xf numFmtId="169" fontId="4" fillId="2" borderId="10" xfId="1" applyNumberFormat="1" applyFont="1" applyFill="1" applyBorder="1"/>
    <xf numFmtId="169" fontId="4" fillId="2" borderId="3" xfId="1" applyNumberFormat="1" applyFont="1" applyFill="1" applyBorder="1" applyAlignment="1">
      <alignment horizontal="center" vertical="center"/>
    </xf>
    <xf numFmtId="41" fontId="4" fillId="2" borderId="3" xfId="1" applyNumberFormat="1" applyFont="1" applyFill="1" applyBorder="1" applyAlignment="1">
      <alignment horizontal="center" vertical="center"/>
    </xf>
    <xf numFmtId="169" fontId="4" fillId="2" borderId="80" xfId="1" applyNumberFormat="1" applyFont="1" applyFill="1" applyBorder="1" applyAlignment="1">
      <alignment horizontal="center" vertical="center"/>
    </xf>
    <xf numFmtId="0" fontId="3" fillId="15" borderId="9" xfId="0" applyFont="1" applyFill="1" applyBorder="1"/>
    <xf numFmtId="169" fontId="3" fillId="15" borderId="10" xfId="1" applyNumberFormat="1" applyFont="1" applyFill="1" applyBorder="1" applyAlignment="1">
      <alignment horizontal="center" vertical="center"/>
    </xf>
    <xf numFmtId="3" fontId="4" fillId="0" borderId="0" xfId="0" applyNumberFormat="1" applyFont="1"/>
    <xf numFmtId="0" fontId="4" fillId="2" borderId="3" xfId="0" applyFont="1" applyFill="1" applyBorder="1" applyAlignment="1">
      <alignment wrapText="1"/>
    </xf>
    <xf numFmtId="0" fontId="4" fillId="15" borderId="59" xfId="0" applyFont="1" applyFill="1" applyBorder="1" applyAlignment="1">
      <alignment wrapText="1"/>
    </xf>
    <xf numFmtId="0" fontId="4" fillId="2" borderId="7" xfId="0" applyFont="1" applyFill="1" applyBorder="1" applyAlignment="1">
      <alignment wrapText="1"/>
    </xf>
    <xf numFmtId="0" fontId="4" fillId="0" borderId="3" xfId="0" applyFont="1" applyFill="1" applyBorder="1"/>
    <xf numFmtId="0" fontId="4" fillId="0" borderId="3" xfId="0" applyFont="1" applyFill="1" applyBorder="1" applyAlignment="1">
      <alignment wrapText="1"/>
    </xf>
    <xf numFmtId="3" fontId="4" fillId="0" borderId="0" xfId="0" applyNumberFormat="1" applyFont="1" applyFill="1"/>
    <xf numFmtId="1" fontId="4" fillId="0" borderId="3" xfId="0" applyNumberFormat="1" applyFont="1" applyFill="1" applyBorder="1"/>
    <xf numFmtId="0" fontId="4" fillId="0" borderId="10" xfId="0" applyFont="1" applyFill="1" applyBorder="1"/>
    <xf numFmtId="169" fontId="4" fillId="0" borderId="10" xfId="1" applyNumberFormat="1" applyFont="1" applyFill="1" applyBorder="1"/>
    <xf numFmtId="169" fontId="3" fillId="15" borderId="10" xfId="1" applyNumberFormat="1" applyFont="1" applyFill="1" applyBorder="1"/>
    <xf numFmtId="0" fontId="3" fillId="15" borderId="11" xfId="0" applyFont="1" applyFill="1" applyBorder="1"/>
    <xf numFmtId="0" fontId="4" fillId="0" borderId="8" xfId="0" applyFont="1" applyBorder="1" applyAlignment="1">
      <alignment wrapText="1"/>
    </xf>
    <xf numFmtId="0" fontId="4" fillId="2" borderId="9" xfId="0" applyFont="1" applyFill="1" applyBorder="1"/>
    <xf numFmtId="0" fontId="4" fillId="15" borderId="11" xfId="0" applyFont="1" applyFill="1" applyBorder="1" applyAlignment="1">
      <alignment wrapText="1"/>
    </xf>
    <xf numFmtId="0" fontId="1" fillId="20" borderId="55" xfId="0" applyFont="1" applyFill="1" applyBorder="1" applyAlignment="1">
      <alignment vertical="center"/>
    </xf>
    <xf numFmtId="0" fontId="4" fillId="2" borderId="7" xfId="0" applyFont="1" applyFill="1" applyBorder="1" applyAlignment="1">
      <alignment vertical="center" wrapText="1"/>
    </xf>
    <xf numFmtId="0" fontId="4" fillId="2" borderId="18" xfId="0" applyFont="1" applyFill="1" applyBorder="1" applyAlignment="1">
      <alignment horizontal="center" vertical="center"/>
    </xf>
    <xf numFmtId="0" fontId="4" fillId="2" borderId="37" xfId="0" applyFont="1" applyFill="1" applyBorder="1" applyAlignment="1">
      <alignment horizontal="center" vertical="center"/>
    </xf>
    <xf numFmtId="0" fontId="4" fillId="2" borderId="9" xfId="0" applyFont="1" applyFill="1" applyBorder="1" applyAlignment="1">
      <alignment vertical="center" wrapText="1"/>
    </xf>
    <xf numFmtId="0" fontId="4" fillId="2" borderId="10" xfId="0" applyFont="1" applyFill="1" applyBorder="1" applyAlignment="1">
      <alignment horizontal="center" vertical="center"/>
    </xf>
    <xf numFmtId="0" fontId="4" fillId="2" borderId="10" xfId="0" applyFont="1" applyFill="1" applyBorder="1" applyAlignment="1">
      <alignment horizontal="center" vertical="center" wrapText="1"/>
    </xf>
    <xf numFmtId="0" fontId="4" fillId="15" borderId="8" xfId="0" applyFont="1" applyFill="1" applyBorder="1" applyAlignment="1">
      <alignment horizontal="left" vertical="top" wrapText="1"/>
    </xf>
    <xf numFmtId="0" fontId="4" fillId="15" borderId="3" xfId="0" applyFont="1" applyFill="1" applyBorder="1" applyAlignment="1">
      <alignment horizontal="center" vertical="center"/>
    </xf>
    <xf numFmtId="0" fontId="4" fillId="15" borderId="8" xfId="0" applyFont="1" applyFill="1" applyBorder="1" applyAlignment="1">
      <alignment horizontal="center" vertical="center"/>
    </xf>
    <xf numFmtId="0" fontId="4" fillId="0" borderId="18" xfId="0" applyFont="1" applyFill="1" applyBorder="1" applyAlignment="1">
      <alignment horizontal="center"/>
    </xf>
    <xf numFmtId="0" fontId="3" fillId="15" borderId="136" xfId="0" applyFont="1" applyFill="1" applyBorder="1"/>
    <xf numFmtId="0" fontId="3" fillId="15" borderId="60" xfId="0" applyFont="1" applyFill="1" applyBorder="1"/>
    <xf numFmtId="1" fontId="1" fillId="15" borderId="96" xfId="0" applyNumberFormat="1" applyFont="1" applyFill="1" applyBorder="1" applyAlignment="1">
      <alignment horizontal="right" vertical="top"/>
    </xf>
    <xf numFmtId="169" fontId="4" fillId="2" borderId="3" xfId="1" applyNumberFormat="1" applyFont="1" applyFill="1" applyBorder="1" applyAlignment="1">
      <alignment vertical="center"/>
    </xf>
    <xf numFmtId="0" fontId="4" fillId="15" borderId="8" xfId="0" applyFont="1" applyFill="1" applyBorder="1" applyAlignment="1">
      <alignment vertical="center" wrapText="1"/>
    </xf>
    <xf numFmtId="168" fontId="4" fillId="2" borderId="96" xfId="0" applyNumberFormat="1" applyFont="1" applyFill="1" applyBorder="1" applyAlignment="1">
      <alignment horizontal="left" vertical="center"/>
    </xf>
    <xf numFmtId="0" fontId="0" fillId="0" borderId="0" xfId="0" applyBorder="1" applyProtection="1"/>
    <xf numFmtId="0" fontId="0" fillId="0" borderId="0" xfId="0" applyFill="1" applyBorder="1" applyProtection="1"/>
    <xf numFmtId="0" fontId="0" fillId="2" borderId="0" xfId="0" applyFill="1" applyBorder="1" applyProtection="1"/>
    <xf numFmtId="0" fontId="0" fillId="0" borderId="0" xfId="0" applyFill="1" applyProtection="1"/>
    <xf numFmtId="0" fontId="2" fillId="8" borderId="37" xfId="0" applyFont="1" applyFill="1" applyBorder="1" applyAlignment="1" applyProtection="1">
      <alignment vertical="center"/>
    </xf>
    <xf numFmtId="0" fontId="2" fillId="8" borderId="38" xfId="0" applyFont="1" applyFill="1" applyBorder="1" applyAlignment="1" applyProtection="1">
      <alignment vertical="center"/>
    </xf>
    <xf numFmtId="0" fontId="2" fillId="8" borderId="39" xfId="0" applyFont="1" applyFill="1" applyBorder="1" applyAlignment="1" applyProtection="1">
      <alignment vertical="center"/>
    </xf>
    <xf numFmtId="0" fontId="2" fillId="8" borderId="26" xfId="0" applyFont="1" applyFill="1" applyBorder="1" applyAlignment="1" applyProtection="1">
      <alignment vertical="center"/>
    </xf>
    <xf numFmtId="0" fontId="2" fillId="8" borderId="0" xfId="0" applyFont="1" applyFill="1" applyBorder="1" applyAlignment="1" applyProtection="1">
      <alignment vertical="center"/>
    </xf>
    <xf numFmtId="0" fontId="2" fillId="8" borderId="29" xfId="0" applyFont="1" applyFill="1" applyBorder="1" applyAlignment="1" applyProtection="1">
      <alignment vertical="center"/>
    </xf>
    <xf numFmtId="0" fontId="0" fillId="0" borderId="2" xfId="0" applyFill="1" applyBorder="1" applyProtection="1"/>
    <xf numFmtId="0" fontId="0" fillId="0" borderId="1" xfId="0" applyFill="1" applyBorder="1" applyProtection="1"/>
    <xf numFmtId="0" fontId="2" fillId="8" borderId="30" xfId="0" applyFont="1" applyFill="1" applyBorder="1" applyAlignment="1" applyProtection="1">
      <alignment vertical="center"/>
    </xf>
    <xf numFmtId="0" fontId="2" fillId="8" borderId="31" xfId="0" applyFont="1" applyFill="1" applyBorder="1" applyAlignment="1" applyProtection="1">
      <alignment vertical="center"/>
    </xf>
    <xf numFmtId="0" fontId="2" fillId="8" borderId="32" xfId="0" applyFont="1" applyFill="1" applyBorder="1" applyAlignment="1" applyProtection="1">
      <alignment vertical="center"/>
    </xf>
    <xf numFmtId="0" fontId="2" fillId="0" borderId="0" xfId="0" applyFont="1" applyFill="1" applyBorder="1" applyAlignment="1" applyProtection="1">
      <alignment horizontal="center" vertical="center"/>
    </xf>
    <xf numFmtId="0" fontId="2" fillId="0" borderId="0" xfId="0" applyFont="1" applyFill="1" applyBorder="1" applyAlignment="1" applyProtection="1">
      <alignment vertical="center"/>
    </xf>
    <xf numFmtId="0" fontId="2" fillId="2" borderId="0" xfId="0" applyFont="1" applyFill="1" applyBorder="1" applyAlignment="1" applyProtection="1">
      <alignment vertical="center"/>
    </xf>
    <xf numFmtId="0" fontId="0" fillId="0" borderId="33" xfId="0" applyFill="1" applyBorder="1" applyProtection="1"/>
    <xf numFmtId="0" fontId="0" fillId="0" borderId="57" xfId="0" applyFill="1" applyBorder="1" applyProtection="1"/>
    <xf numFmtId="0" fontId="2" fillId="6" borderId="18" xfId="0" applyFont="1" applyFill="1" applyBorder="1" applyAlignment="1" applyProtection="1">
      <alignment horizontal="center" vertical="center"/>
    </xf>
    <xf numFmtId="0" fontId="2" fillId="6" borderId="28" xfId="0" applyFont="1" applyFill="1" applyBorder="1" applyAlignment="1" applyProtection="1">
      <alignment vertical="center"/>
    </xf>
    <xf numFmtId="0" fontId="2" fillId="6" borderId="23" xfId="0" applyFont="1" applyFill="1" applyBorder="1" applyAlignment="1" applyProtection="1">
      <alignment vertical="center"/>
    </xf>
    <xf numFmtId="0" fontId="0" fillId="7" borderId="26" xfId="0" applyFill="1" applyBorder="1" applyProtection="1"/>
    <xf numFmtId="0" fontId="0" fillId="7" borderId="0" xfId="0" applyFill="1" applyBorder="1" applyAlignment="1" applyProtection="1">
      <alignment vertical="top"/>
    </xf>
    <xf numFmtId="0" fontId="0" fillId="7" borderId="0" xfId="0" applyFill="1" applyBorder="1" applyProtection="1"/>
    <xf numFmtId="0" fontId="0" fillId="7" borderId="29" xfId="0" applyFill="1" applyBorder="1" applyProtection="1"/>
    <xf numFmtId="0" fontId="0" fillId="7" borderId="0" xfId="0" applyFill="1" applyProtection="1"/>
    <xf numFmtId="0" fontId="0" fillId="0" borderId="25" xfId="0" applyFill="1" applyBorder="1" applyProtection="1"/>
    <xf numFmtId="0" fontId="3" fillId="7" borderId="26" xfId="0" applyFont="1" applyFill="1" applyBorder="1" applyAlignment="1" applyProtection="1">
      <alignment horizontal="center"/>
    </xf>
    <xf numFmtId="0" fontId="1" fillId="7" borderId="0" xfId="0" applyFont="1" applyFill="1" applyBorder="1" applyProtection="1"/>
    <xf numFmtId="0" fontId="3" fillId="7" borderId="0" xfId="0" applyFont="1" applyFill="1" applyBorder="1" applyAlignment="1" applyProtection="1">
      <alignment horizontal="center"/>
    </xf>
    <xf numFmtId="0" fontId="0" fillId="7" borderId="0" xfId="0" applyFont="1" applyFill="1" applyBorder="1" applyProtection="1"/>
    <xf numFmtId="0" fontId="0" fillId="7" borderId="0" xfId="0" quotePrefix="1" applyFont="1" applyFill="1" applyBorder="1" applyProtection="1"/>
    <xf numFmtId="0" fontId="4" fillId="7" borderId="0" xfId="0" applyFont="1" applyFill="1" applyBorder="1" applyAlignment="1" applyProtection="1">
      <alignment horizontal="center" vertical="top" wrapText="1"/>
    </xf>
    <xf numFmtId="0" fontId="1" fillId="7" borderId="0" xfId="0" quotePrefix="1" applyFont="1" applyFill="1" applyBorder="1" applyProtection="1"/>
    <xf numFmtId="0" fontId="1" fillId="6" borderId="4" xfId="0" applyFont="1" applyFill="1" applyBorder="1" applyAlignment="1" applyProtection="1">
      <alignment vertical="center" wrapText="1"/>
    </xf>
    <xf numFmtId="0" fontId="0" fillId="4" borderId="6" xfId="0" applyFont="1" applyFill="1" applyBorder="1" applyAlignment="1" applyProtection="1">
      <alignment vertical="center" wrapText="1"/>
    </xf>
    <xf numFmtId="0" fontId="1" fillId="6" borderId="20" xfId="0" applyFont="1" applyFill="1" applyBorder="1" applyAlignment="1" applyProtection="1">
      <alignment vertical="center" wrapText="1"/>
    </xf>
    <xf numFmtId="0" fontId="0" fillId="4" borderId="21" xfId="0" applyFont="1" applyFill="1" applyBorder="1" applyAlignment="1" applyProtection="1">
      <alignment vertical="center" wrapText="1"/>
    </xf>
    <xf numFmtId="0" fontId="1" fillId="6" borderId="46" xfId="0" applyFont="1" applyFill="1" applyBorder="1" applyAlignment="1" applyProtection="1">
      <alignment horizontal="center" vertical="center" wrapText="1"/>
    </xf>
    <xf numFmtId="0" fontId="1" fillId="6" borderId="47" xfId="0" applyFont="1" applyFill="1" applyBorder="1" applyAlignment="1" applyProtection="1">
      <alignment horizontal="center" vertical="center" wrapText="1"/>
    </xf>
    <xf numFmtId="0" fontId="1" fillId="6" borderId="48" xfId="0" applyFont="1" applyFill="1" applyBorder="1" applyAlignment="1" applyProtection="1">
      <alignment horizontal="center" vertical="center" wrapText="1"/>
    </xf>
    <xf numFmtId="0" fontId="0" fillId="4" borderId="3" xfId="0" applyFont="1" applyFill="1" applyBorder="1" applyAlignment="1" applyProtection="1">
      <alignment vertical="center" wrapText="1"/>
    </xf>
    <xf numFmtId="2" fontId="0" fillId="0" borderId="3" xfId="0" applyNumberFormat="1" applyFont="1" applyFill="1" applyBorder="1" applyAlignment="1" applyProtection="1">
      <alignment vertical="center" wrapText="1"/>
    </xf>
    <xf numFmtId="2" fontId="0" fillId="0" borderId="5" xfId="0" applyNumberFormat="1" applyFont="1" applyFill="1" applyBorder="1" applyAlignment="1" applyProtection="1">
      <alignment vertical="center" wrapText="1"/>
    </xf>
    <xf numFmtId="0" fontId="1" fillId="5" borderId="5" xfId="0" applyFont="1" applyFill="1" applyBorder="1" applyAlignment="1" applyProtection="1">
      <alignment horizontal="center" vertical="center" wrapText="1"/>
    </xf>
    <xf numFmtId="2" fontId="0" fillId="4" borderId="6" xfId="0" applyNumberFormat="1" applyFont="1" applyFill="1" applyBorder="1" applyAlignment="1" applyProtection="1">
      <alignment vertical="center" wrapText="1"/>
    </xf>
    <xf numFmtId="0" fontId="1" fillId="5" borderId="3" xfId="0" applyFont="1" applyFill="1" applyBorder="1" applyAlignment="1" applyProtection="1">
      <alignment horizontal="center" vertical="center" wrapText="1"/>
    </xf>
    <xf numFmtId="2" fontId="0" fillId="4" borderId="8" xfId="0" applyNumberFormat="1" applyFont="1" applyFill="1" applyBorder="1" applyAlignment="1" applyProtection="1">
      <alignment vertical="center" wrapText="1"/>
    </xf>
    <xf numFmtId="0" fontId="0" fillId="4" borderId="10" xfId="0" applyFont="1" applyFill="1" applyBorder="1" applyAlignment="1" applyProtection="1">
      <alignment vertical="center" wrapText="1"/>
    </xf>
    <xf numFmtId="2" fontId="0" fillId="0" borderId="10" xfId="0" applyNumberFormat="1" applyFont="1" applyFill="1" applyBorder="1" applyAlignment="1" applyProtection="1">
      <alignment vertical="center" wrapText="1"/>
    </xf>
    <xf numFmtId="0" fontId="1" fillId="5" borderId="10" xfId="0" applyFont="1" applyFill="1" applyBorder="1" applyAlignment="1" applyProtection="1">
      <alignment horizontal="center" vertical="center" wrapText="1"/>
    </xf>
    <xf numFmtId="2" fontId="0" fillId="4" borderId="11" xfId="0" applyNumberFormat="1" applyFont="1" applyFill="1" applyBorder="1" applyAlignment="1" applyProtection="1">
      <alignment vertical="center" wrapText="1"/>
    </xf>
    <xf numFmtId="0" fontId="0" fillId="9" borderId="5" xfId="0" applyFont="1" applyFill="1" applyBorder="1" applyAlignment="1" applyProtection="1">
      <alignment vertical="center" wrapText="1"/>
    </xf>
    <xf numFmtId="2" fontId="0" fillId="9" borderId="6" xfId="0" applyNumberFormat="1" applyFont="1" applyFill="1" applyBorder="1" applyAlignment="1" applyProtection="1">
      <alignment vertical="center" wrapText="1"/>
    </xf>
    <xf numFmtId="0" fontId="0" fillId="9" borderId="3" xfId="0" applyFont="1" applyFill="1" applyBorder="1" applyAlignment="1" applyProtection="1">
      <alignment vertical="center" wrapText="1"/>
    </xf>
    <xf numFmtId="2" fontId="0" fillId="9" borderId="8" xfId="0" applyNumberFormat="1" applyFont="1" applyFill="1" applyBorder="1" applyAlignment="1" applyProtection="1">
      <alignment vertical="center" wrapText="1"/>
    </xf>
    <xf numFmtId="0" fontId="0" fillId="9" borderId="10" xfId="0" applyFont="1" applyFill="1" applyBorder="1" applyAlignment="1" applyProtection="1">
      <alignment vertical="center" wrapText="1"/>
    </xf>
    <xf numFmtId="2" fontId="0" fillId="9" borderId="11" xfId="0" applyNumberFormat="1" applyFont="1" applyFill="1" applyBorder="1" applyAlignment="1" applyProtection="1">
      <alignment vertical="center" wrapText="1"/>
    </xf>
    <xf numFmtId="0" fontId="0" fillId="7" borderId="0" xfId="0" applyFont="1" applyFill="1" applyBorder="1" applyAlignment="1" applyProtection="1">
      <alignment vertical="center" wrapText="1"/>
    </xf>
    <xf numFmtId="2" fontId="0" fillId="7" borderId="0" xfId="0" applyNumberFormat="1" applyFont="1" applyFill="1" applyBorder="1" applyAlignment="1" applyProtection="1">
      <alignment vertical="center" wrapText="1"/>
    </xf>
    <xf numFmtId="0" fontId="1" fillId="7" borderId="0" xfId="0" applyFont="1" applyFill="1" applyBorder="1" applyAlignment="1" applyProtection="1">
      <alignment vertical="center" wrapText="1"/>
    </xf>
    <xf numFmtId="0" fontId="1" fillId="7" borderId="0" xfId="0" applyFont="1" applyFill="1" applyBorder="1" applyAlignment="1" applyProtection="1">
      <alignment vertical="center"/>
    </xf>
    <xf numFmtId="0" fontId="1" fillId="7" borderId="0" xfId="0" applyFont="1" applyFill="1" applyBorder="1" applyAlignment="1" applyProtection="1">
      <alignment horizontal="left" wrapText="1"/>
    </xf>
    <xf numFmtId="0" fontId="1" fillId="6" borderId="49" xfId="0" applyFont="1" applyFill="1" applyBorder="1" applyAlignment="1" applyProtection="1">
      <alignment horizontal="center" vertical="center" wrapText="1"/>
    </xf>
    <xf numFmtId="0" fontId="1" fillId="6" borderId="50" xfId="0" applyFont="1" applyFill="1" applyBorder="1" applyAlignment="1" applyProtection="1">
      <alignment horizontal="center" vertical="center" wrapText="1"/>
    </xf>
    <xf numFmtId="0" fontId="13" fillId="0" borderId="25" xfId="0" applyFont="1" applyFill="1" applyBorder="1" applyProtection="1"/>
    <xf numFmtId="0" fontId="18" fillId="7" borderId="26" xfId="0" applyFont="1" applyFill="1" applyBorder="1" applyAlignment="1" applyProtection="1">
      <alignment horizontal="center"/>
    </xf>
    <xf numFmtId="0" fontId="4" fillId="0" borderId="4"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xf>
    <xf numFmtId="2" fontId="4" fillId="0" borderId="22" xfId="0" applyNumberFormat="1" applyFont="1" applyFill="1" applyBorder="1" applyAlignment="1" applyProtection="1">
      <alignment horizontal="center" vertical="center" wrapText="1"/>
    </xf>
    <xf numFmtId="174" fontId="4" fillId="0" borderId="5" xfId="0" applyNumberFormat="1" applyFont="1" applyFill="1" applyBorder="1" applyAlignment="1" applyProtection="1">
      <alignment horizontal="center" vertical="center"/>
    </xf>
    <xf numFmtId="1" fontId="4" fillId="0" borderId="5" xfId="0" applyNumberFormat="1" applyFont="1" applyFill="1" applyBorder="1" applyAlignment="1" applyProtection="1">
      <alignment horizontal="center" vertical="center" wrapText="1"/>
    </xf>
    <xf numFmtId="174" fontId="4" fillId="0" borderId="5" xfId="0" applyNumberFormat="1" applyFont="1" applyFill="1" applyBorder="1" applyAlignment="1" applyProtection="1">
      <alignment horizontal="center" vertical="center" wrapText="1"/>
    </xf>
    <xf numFmtId="0" fontId="4" fillId="0" borderId="53" xfId="0" applyFont="1" applyFill="1" applyBorder="1" applyAlignment="1" applyProtection="1">
      <alignment horizontal="center" vertical="center" wrapText="1"/>
    </xf>
    <xf numFmtId="0" fontId="4" fillId="0" borderId="30" xfId="0" applyFont="1" applyFill="1" applyBorder="1" applyAlignment="1" applyProtection="1">
      <alignment horizontal="center" vertical="center"/>
    </xf>
    <xf numFmtId="2" fontId="4" fillId="0" borderId="23" xfId="0" applyNumberFormat="1" applyFont="1" applyFill="1" applyBorder="1" applyAlignment="1" applyProtection="1">
      <alignment horizontal="center" vertical="center" wrapText="1"/>
    </xf>
    <xf numFmtId="174" fontId="4" fillId="0" borderId="3" xfId="0" applyNumberFormat="1" applyFont="1" applyFill="1" applyBorder="1" applyAlignment="1" applyProtection="1">
      <alignment horizontal="center" vertical="center"/>
    </xf>
    <xf numFmtId="1" fontId="4" fillId="0" borderId="3" xfId="0" applyNumberFormat="1" applyFont="1" applyFill="1" applyBorder="1" applyAlignment="1" applyProtection="1">
      <alignment horizontal="center" vertical="center" wrapText="1"/>
    </xf>
    <xf numFmtId="9" fontId="4" fillId="0" borderId="3" xfId="0" applyNumberFormat="1" applyFont="1" applyFill="1" applyBorder="1" applyAlignment="1" applyProtection="1">
      <alignment horizontal="center" vertical="center" wrapText="1"/>
    </xf>
    <xf numFmtId="174" fontId="4" fillId="0" borderId="3" xfId="0" applyNumberFormat="1" applyFont="1" applyFill="1" applyBorder="1" applyAlignment="1" applyProtection="1">
      <alignment horizontal="center" vertical="center" wrapText="1"/>
    </xf>
    <xf numFmtId="0" fontId="0" fillId="0" borderId="27" xfId="0" applyFill="1" applyBorder="1" applyProtection="1"/>
    <xf numFmtId="0" fontId="0" fillId="0" borderId="36" xfId="0" applyFill="1" applyBorder="1" applyProtection="1"/>
    <xf numFmtId="0" fontId="1" fillId="7" borderId="0" xfId="0" applyFont="1" applyFill="1" applyBorder="1" applyAlignment="1" applyProtection="1">
      <alignment wrapText="1"/>
    </xf>
    <xf numFmtId="0" fontId="1" fillId="6" borderId="54" xfId="0" applyFont="1" applyFill="1" applyBorder="1" applyAlignment="1" applyProtection="1">
      <alignment horizontal="center" vertical="center" wrapText="1"/>
    </xf>
    <xf numFmtId="0" fontId="1" fillId="6" borderId="51" xfId="0" applyFont="1" applyFill="1" applyBorder="1" applyAlignment="1" applyProtection="1">
      <alignment horizontal="center" vertical="center" wrapText="1"/>
    </xf>
    <xf numFmtId="0" fontId="1" fillId="6" borderId="55" xfId="0" applyFont="1" applyFill="1" applyBorder="1" applyAlignment="1" applyProtection="1">
      <alignment horizontal="center" vertical="center" wrapText="1"/>
    </xf>
    <xf numFmtId="0" fontId="2" fillId="7" borderId="29" xfId="0" applyFont="1" applyFill="1" applyBorder="1" applyAlignment="1" applyProtection="1">
      <alignment vertical="center"/>
    </xf>
    <xf numFmtId="0" fontId="4" fillId="0" borderId="5" xfId="0" applyFont="1" applyBorder="1" applyAlignment="1" applyProtection="1">
      <alignment horizontal="center" vertical="center" wrapText="1"/>
    </xf>
    <xf numFmtId="164" fontId="4" fillId="0" borderId="5" xfId="1" applyNumberFormat="1" applyFont="1" applyBorder="1" applyAlignment="1" applyProtection="1">
      <alignment horizontal="center" vertical="center" wrapText="1"/>
    </xf>
    <xf numFmtId="166" fontId="4" fillId="0" borderId="5" xfId="2" applyNumberFormat="1" applyFont="1" applyBorder="1" applyAlignment="1" applyProtection="1">
      <alignment horizontal="center" vertical="center" wrapText="1"/>
    </xf>
    <xf numFmtId="0" fontId="4" fillId="0" borderId="6" xfId="0" applyFont="1" applyBorder="1" applyAlignment="1" applyProtection="1">
      <alignment horizontal="center" vertical="center" wrapText="1"/>
    </xf>
    <xf numFmtId="0" fontId="0" fillId="0" borderId="7" xfId="0" applyFont="1" applyFill="1" applyBorder="1" applyAlignment="1" applyProtection="1">
      <alignment horizontal="center" vertical="center" wrapText="1"/>
    </xf>
    <xf numFmtId="0" fontId="0" fillId="0" borderId="3" xfId="0" applyFill="1" applyBorder="1" applyAlignment="1" applyProtection="1">
      <alignment horizontal="center" vertical="center"/>
    </xf>
    <xf numFmtId="0" fontId="0" fillId="0" borderId="3" xfId="0" applyFont="1" applyBorder="1" applyAlignment="1" applyProtection="1">
      <alignment horizontal="center" vertical="center" wrapText="1"/>
    </xf>
    <xf numFmtId="164" fontId="5" fillId="0" borderId="3" xfId="1" applyNumberFormat="1" applyFont="1" applyBorder="1" applyAlignment="1" applyProtection="1">
      <alignment horizontal="center" vertical="center" wrapText="1"/>
    </xf>
    <xf numFmtId="166" fontId="0" fillId="0" borderId="3" xfId="2" applyNumberFormat="1" applyFont="1" applyBorder="1" applyAlignment="1" applyProtection="1">
      <alignment horizontal="center" vertical="center" wrapText="1"/>
    </xf>
    <xf numFmtId="0" fontId="0" fillId="0" borderId="3" xfId="0" applyBorder="1" applyAlignment="1" applyProtection="1">
      <alignment horizontal="center" vertical="center" wrapText="1"/>
    </xf>
    <xf numFmtId="0" fontId="0" fillId="0" borderId="8" xfId="0" applyBorder="1" applyAlignment="1" applyProtection="1">
      <alignment horizontal="center" vertical="center" wrapText="1"/>
    </xf>
    <xf numFmtId="0" fontId="1" fillId="7" borderId="0" xfId="0" applyFont="1" applyFill="1" applyBorder="1" applyAlignment="1" applyProtection="1">
      <alignment horizontal="center" vertical="center"/>
    </xf>
    <xf numFmtId="0" fontId="1" fillId="7" borderId="26" xfId="0" applyFont="1" applyFill="1" applyBorder="1" applyAlignment="1" applyProtection="1">
      <alignment horizontal="center"/>
    </xf>
    <xf numFmtId="0" fontId="1" fillId="6" borderId="52" xfId="0" applyFont="1" applyFill="1" applyBorder="1" applyAlignment="1" applyProtection="1">
      <alignment horizontal="center" vertical="center" wrapText="1"/>
    </xf>
    <xf numFmtId="0" fontId="4" fillId="0" borderId="5" xfId="0" applyFont="1" applyBorder="1" applyAlignment="1" applyProtection="1">
      <alignment horizontal="left" vertical="center" wrapText="1"/>
    </xf>
    <xf numFmtId="0" fontId="4" fillId="0" borderId="3" xfId="0" applyFont="1" applyBorder="1" applyAlignment="1" applyProtection="1">
      <alignment horizontal="center" vertical="center" wrapText="1"/>
    </xf>
    <xf numFmtId="0" fontId="4" fillId="0" borderId="8" xfId="0" applyFont="1" applyBorder="1" applyAlignment="1" applyProtection="1">
      <alignment horizontal="center" vertical="center" wrapText="1"/>
    </xf>
    <xf numFmtId="0" fontId="0" fillId="0" borderId="0" xfId="0" applyProtection="1"/>
    <xf numFmtId="0" fontId="0" fillId="7" borderId="30" xfId="0" applyFill="1" applyBorder="1" applyProtection="1"/>
    <xf numFmtId="0" fontId="0" fillId="7" borderId="31" xfId="0" applyFill="1" applyBorder="1" applyProtection="1"/>
    <xf numFmtId="0" fontId="2" fillId="7" borderId="32" xfId="0" applyFont="1" applyFill="1" applyBorder="1" applyAlignment="1" applyProtection="1">
      <alignment vertical="center"/>
    </xf>
    <xf numFmtId="0" fontId="1" fillId="12" borderId="12" xfId="0" applyFont="1" applyFill="1" applyBorder="1" applyAlignment="1" applyProtection="1">
      <alignment wrapText="1"/>
    </xf>
    <xf numFmtId="0" fontId="1" fillId="12" borderId="13" xfId="0" applyFont="1" applyFill="1" applyBorder="1" applyAlignment="1" applyProtection="1">
      <alignment wrapText="1"/>
    </xf>
    <xf numFmtId="0" fontId="1" fillId="12" borderId="50" xfId="0" applyFont="1" applyFill="1" applyBorder="1" applyAlignment="1" applyProtection="1">
      <alignment wrapText="1"/>
    </xf>
    <xf numFmtId="0" fontId="1" fillId="13" borderId="26" xfId="0" applyFont="1" applyFill="1" applyBorder="1" applyAlignment="1" applyProtection="1">
      <alignment horizontal="center"/>
    </xf>
    <xf numFmtId="0" fontId="1" fillId="13" borderId="0" xfId="0" applyFont="1" applyFill="1" applyBorder="1" applyProtection="1"/>
    <xf numFmtId="0" fontId="0" fillId="13" borderId="0" xfId="0" applyFill="1" applyBorder="1" applyProtection="1"/>
    <xf numFmtId="0" fontId="0" fillId="13" borderId="29" xfId="0" applyFill="1" applyBorder="1" applyProtection="1"/>
    <xf numFmtId="0" fontId="0" fillId="13" borderId="26" xfId="0" applyFill="1" applyBorder="1" applyProtection="1"/>
    <xf numFmtId="0" fontId="1" fillId="12" borderId="4" xfId="0" applyFont="1" applyFill="1" applyBorder="1" applyAlignment="1" applyProtection="1">
      <alignment horizontal="center" vertical="center" wrapText="1"/>
    </xf>
    <xf numFmtId="0" fontId="0" fillId="13" borderId="30" xfId="0" applyFill="1" applyBorder="1" applyProtection="1"/>
    <xf numFmtId="0" fontId="0" fillId="13" borderId="31" xfId="0" applyFill="1" applyBorder="1" applyProtection="1"/>
    <xf numFmtId="0" fontId="0" fillId="13" borderId="32" xfId="0" applyFill="1" applyBorder="1" applyProtection="1"/>
    <xf numFmtId="0" fontId="4" fillId="2" borderId="3" xfId="0" applyFont="1" applyFill="1" applyBorder="1" applyAlignment="1">
      <alignment horizontal="center"/>
    </xf>
    <xf numFmtId="0" fontId="4" fillId="2" borderId="5" xfId="0" applyFont="1" applyFill="1" applyBorder="1" applyAlignment="1">
      <alignment horizontal="center"/>
    </xf>
    <xf numFmtId="169" fontId="4" fillId="2" borderId="3" xfId="1" applyNumberFormat="1" applyFont="1" applyFill="1" applyBorder="1" applyAlignment="1">
      <alignment horizontal="right" vertical="center"/>
    </xf>
    <xf numFmtId="0" fontId="4" fillId="0" borderId="3" xfId="0" applyFont="1" applyBorder="1" applyAlignment="1">
      <alignment horizontal="center" wrapText="1"/>
    </xf>
    <xf numFmtId="0" fontId="4" fillId="0" borderId="3" xfId="0" applyFont="1" applyFill="1" applyBorder="1" applyAlignment="1">
      <alignment horizontal="center"/>
    </xf>
    <xf numFmtId="0" fontId="4" fillId="0" borderId="10" xfId="0" applyFont="1" applyFill="1" applyBorder="1" applyAlignment="1">
      <alignment horizontal="center"/>
    </xf>
    <xf numFmtId="0" fontId="4" fillId="2" borderId="18" xfId="0" applyFont="1" applyFill="1" applyBorder="1" applyAlignment="1">
      <alignment horizontal="center"/>
    </xf>
    <xf numFmtId="0" fontId="4" fillId="2" borderId="3" xfId="0" applyFont="1" applyFill="1" applyBorder="1" applyAlignment="1">
      <alignment horizontal="center" wrapText="1"/>
    </xf>
    <xf numFmtId="0" fontId="4" fillId="0" borderId="3" xfId="0" applyFont="1" applyFill="1" applyBorder="1" applyAlignment="1">
      <alignment horizontal="center" wrapText="1"/>
    </xf>
    <xf numFmtId="0" fontId="4" fillId="0" borderId="19" xfId="0" applyFont="1" applyFill="1" applyBorder="1" applyAlignment="1">
      <alignment horizontal="center"/>
    </xf>
    <xf numFmtId="0" fontId="4" fillId="0" borderId="10" xfId="0" applyFont="1" applyFill="1" applyBorder="1" applyAlignment="1">
      <alignment horizontal="center" wrapText="1"/>
    </xf>
    <xf numFmtId="0" fontId="4" fillId="15" borderId="18" xfId="0" applyFont="1" applyFill="1" applyBorder="1" applyAlignment="1">
      <alignment vertical="center" wrapText="1"/>
    </xf>
    <xf numFmtId="0" fontId="0" fillId="0" borderId="137" xfId="0" applyBorder="1"/>
    <xf numFmtId="0" fontId="4" fillId="15" borderId="18" xfId="0" applyFont="1" applyFill="1" applyBorder="1" applyAlignment="1">
      <alignment wrapText="1"/>
    </xf>
    <xf numFmtId="0" fontId="4" fillId="15" borderId="18" xfId="0" applyFont="1" applyFill="1" applyBorder="1" applyAlignment="1">
      <alignment horizontal="left" vertical="center" wrapText="1"/>
    </xf>
    <xf numFmtId="0" fontId="1" fillId="4" borderId="41" xfId="0" applyFont="1" applyFill="1" applyBorder="1" applyAlignment="1">
      <alignment horizontal="center"/>
    </xf>
    <xf numFmtId="0" fontId="4" fillId="15" borderId="37" xfId="0" applyFont="1" applyFill="1" applyBorder="1" applyAlignment="1">
      <alignment wrapText="1"/>
    </xf>
    <xf numFmtId="175" fontId="4" fillId="0" borderId="10" xfId="0" applyNumberFormat="1" applyFont="1" applyBorder="1"/>
    <xf numFmtId="169" fontId="4" fillId="2" borderId="3" xfId="1" applyNumberFormat="1" applyFont="1" applyFill="1" applyBorder="1" applyAlignment="1">
      <alignment horizontal="right"/>
    </xf>
    <xf numFmtId="169" fontId="4" fillId="2" borderId="3" xfId="1" quotePrefix="1" applyNumberFormat="1" applyFont="1" applyFill="1" applyBorder="1" applyAlignment="1">
      <alignment horizontal="right"/>
    </xf>
    <xf numFmtId="169" fontId="4" fillId="2" borderId="80" xfId="1" applyNumberFormat="1" applyFont="1" applyFill="1" applyBorder="1" applyAlignment="1">
      <alignment horizontal="right"/>
    </xf>
    <xf numFmtId="0" fontId="4" fillId="0" borderId="0" xfId="0" applyFont="1" applyAlignment="1">
      <alignment horizontal="center" vertical="top" wrapText="1"/>
    </xf>
    <xf numFmtId="0" fontId="4" fillId="2" borderId="18" xfId="0" applyFont="1" applyFill="1" applyBorder="1" applyAlignment="1">
      <alignment horizontal="center" vertical="top"/>
    </xf>
    <xf numFmtId="0" fontId="4" fillId="2" borderId="18" xfId="0" applyFont="1" applyFill="1" applyBorder="1" applyAlignment="1">
      <alignment horizontal="center" vertical="top" wrapText="1"/>
    </xf>
    <xf numFmtId="0" fontId="4" fillId="2" borderId="19" xfId="0" applyFont="1" applyFill="1" applyBorder="1" applyAlignment="1">
      <alignment horizontal="center" vertical="top"/>
    </xf>
    <xf numFmtId="0" fontId="4" fillId="0" borderId="5" xfId="0" applyFont="1" applyFill="1" applyBorder="1" applyAlignment="1" applyProtection="1">
      <alignment horizontal="left" vertical="center"/>
    </xf>
    <xf numFmtId="0" fontId="4" fillId="0" borderId="59" xfId="0" applyFont="1" applyFill="1" applyBorder="1" applyAlignment="1" applyProtection="1">
      <alignment vertical="center" wrapText="1"/>
    </xf>
    <xf numFmtId="0" fontId="4" fillId="0" borderId="4" xfId="0" applyFont="1" applyBorder="1" applyAlignment="1" applyProtection="1">
      <alignment horizontal="center" vertical="center" wrapText="1"/>
    </xf>
    <xf numFmtId="0" fontId="4" fillId="0" borderId="7" xfId="0" applyFont="1" applyBorder="1" applyAlignment="1" applyProtection="1">
      <alignment horizontal="center" vertical="center" wrapText="1"/>
    </xf>
    <xf numFmtId="0" fontId="4" fillId="0" borderId="53" xfId="0" applyFont="1" applyBorder="1" applyAlignment="1" applyProtection="1">
      <alignment horizontal="center" vertical="center" wrapText="1"/>
    </xf>
    <xf numFmtId="0" fontId="4" fillId="0" borderId="18" xfId="0" applyFont="1" applyBorder="1" applyAlignment="1" applyProtection="1">
      <alignment horizontal="center" vertical="center" wrapText="1"/>
    </xf>
    <xf numFmtId="0" fontId="4" fillId="0" borderId="23" xfId="0" applyFont="1" applyBorder="1" applyAlignment="1" applyProtection="1">
      <alignment horizontal="center" vertical="center" wrapText="1"/>
    </xf>
    <xf numFmtId="0" fontId="4" fillId="0" borderId="18" xfId="0" applyFont="1" applyFill="1" applyBorder="1" applyAlignment="1" applyProtection="1">
      <alignment horizontal="center" vertical="center"/>
    </xf>
    <xf numFmtId="0" fontId="4" fillId="0" borderId="59" xfId="0" applyFont="1" applyFill="1" applyBorder="1" applyAlignment="1" applyProtection="1">
      <alignment horizontal="center" vertical="center"/>
    </xf>
    <xf numFmtId="0" fontId="4" fillId="2" borderId="18" xfId="0" applyFont="1" applyFill="1" applyBorder="1" applyAlignment="1"/>
    <xf numFmtId="0" fontId="4" fillId="2" borderId="28" xfId="0" applyFont="1" applyFill="1" applyBorder="1" applyAlignment="1"/>
    <xf numFmtId="0" fontId="4" fillId="0" borderId="37" xfId="0" applyFont="1" applyBorder="1"/>
    <xf numFmtId="0" fontId="4" fillId="0" borderId="38" xfId="0" applyFont="1" applyBorder="1"/>
    <xf numFmtId="0" fontId="16" fillId="27" borderId="102" xfId="0" applyFont="1" applyFill="1" applyBorder="1" applyAlignment="1">
      <alignment horizontal="right" vertical="center"/>
    </xf>
    <xf numFmtId="0" fontId="16" fillId="27" borderId="103" xfId="0" applyFont="1" applyFill="1" applyBorder="1" applyAlignment="1">
      <alignment horizontal="right" vertical="center"/>
    </xf>
    <xf numFmtId="0" fontId="3" fillId="23" borderId="91" xfId="0" applyFont="1" applyFill="1" applyBorder="1" applyAlignment="1">
      <alignment horizontal="left" wrapText="1"/>
    </xf>
    <xf numFmtId="0" fontId="3" fillId="23" borderId="16" xfId="0" applyFont="1" applyFill="1" applyBorder="1" applyAlignment="1">
      <alignment horizontal="left" wrapText="1"/>
    </xf>
    <xf numFmtId="0" fontId="0" fillId="14" borderId="64" xfId="0" applyFill="1" applyBorder="1" applyAlignment="1">
      <alignment horizontal="left" vertical="top"/>
    </xf>
    <xf numFmtId="0" fontId="0" fillId="14" borderId="0" xfId="0" applyFill="1" applyBorder="1" applyAlignment="1">
      <alignment horizontal="left" vertical="top"/>
    </xf>
    <xf numFmtId="0" fontId="0" fillId="14" borderId="97" xfId="0" applyFill="1" applyBorder="1" applyAlignment="1">
      <alignment horizontal="left" vertical="top" wrapText="1"/>
    </xf>
    <xf numFmtId="0" fontId="0" fillId="14" borderId="15" xfId="0" applyFill="1" applyBorder="1" applyAlignment="1">
      <alignment horizontal="left" vertical="top" wrapText="1"/>
    </xf>
    <xf numFmtId="0" fontId="4" fillId="2" borderId="12" xfId="0" applyNumberFormat="1" applyFont="1" applyFill="1" applyBorder="1" applyAlignment="1">
      <alignment horizontal="left" vertical="top" wrapText="1"/>
    </xf>
    <xf numFmtId="0" fontId="4" fillId="2" borderId="13" xfId="0" applyNumberFormat="1" applyFont="1" applyFill="1" applyBorder="1" applyAlignment="1">
      <alignment horizontal="left" vertical="top"/>
    </xf>
    <xf numFmtId="0" fontId="4" fillId="2" borderId="14" xfId="0" applyNumberFormat="1" applyFont="1" applyFill="1" applyBorder="1" applyAlignment="1">
      <alignment horizontal="left" vertical="top"/>
    </xf>
    <xf numFmtId="0" fontId="3" fillId="23" borderId="93" xfId="0" applyFont="1" applyFill="1" applyBorder="1" applyAlignment="1">
      <alignment horizontal="left" wrapText="1"/>
    </xf>
    <xf numFmtId="0" fontId="3" fillId="23" borderId="0" xfId="0" applyFont="1" applyFill="1" applyBorder="1" applyAlignment="1">
      <alignment horizontal="left" wrapText="1"/>
    </xf>
    <xf numFmtId="0" fontId="4" fillId="2" borderId="12" xfId="0" applyFont="1" applyFill="1" applyBorder="1" applyAlignment="1">
      <alignment horizontal="left" vertical="top" wrapText="1"/>
    </xf>
    <xf numFmtId="0" fontId="4" fillId="2" borderId="13" xfId="0" applyFont="1" applyFill="1" applyBorder="1" applyAlignment="1">
      <alignment horizontal="left" vertical="top" wrapText="1"/>
    </xf>
    <xf numFmtId="0" fontId="4" fillId="2" borderId="14" xfId="0" applyFont="1" applyFill="1" applyBorder="1" applyAlignment="1">
      <alignment horizontal="left" vertical="top" wrapText="1"/>
    </xf>
    <xf numFmtId="0" fontId="0" fillId="2" borderId="12" xfId="0" applyFill="1" applyBorder="1" applyAlignment="1">
      <alignment horizontal="left" vertical="top" wrapText="1"/>
    </xf>
    <xf numFmtId="0" fontId="0" fillId="2" borderId="13" xfId="0" applyFill="1" applyBorder="1" applyAlignment="1">
      <alignment horizontal="left" vertical="top" wrapText="1"/>
    </xf>
    <xf numFmtId="0" fontId="0" fillId="2" borderId="14" xfId="0" applyFill="1" applyBorder="1" applyAlignment="1">
      <alignment horizontal="left" vertical="top" wrapText="1"/>
    </xf>
    <xf numFmtId="0" fontId="3" fillId="23" borderId="93" xfId="0" applyFont="1" applyFill="1" applyBorder="1" applyAlignment="1">
      <alignment horizontal="left" vertical="center" wrapText="1"/>
    </xf>
    <xf numFmtId="0" fontId="3" fillId="23" borderId="0" xfId="0" applyFont="1" applyFill="1" applyBorder="1" applyAlignment="1">
      <alignment horizontal="left" vertical="center" wrapText="1"/>
    </xf>
    <xf numFmtId="0" fontId="1" fillId="25" borderId="5" xfId="0" applyFont="1" applyFill="1" applyBorder="1" applyAlignment="1">
      <alignment horizontal="center" vertical="center"/>
    </xf>
    <xf numFmtId="0" fontId="1" fillId="25" borderId="6" xfId="0" applyFont="1" applyFill="1" applyBorder="1" applyAlignment="1">
      <alignment horizontal="center" vertical="center"/>
    </xf>
    <xf numFmtId="0" fontId="1" fillId="4" borderId="83" xfId="0" applyFont="1" applyFill="1" applyBorder="1" applyAlignment="1">
      <alignment horizontal="left" vertical="top"/>
    </xf>
    <xf numFmtId="0" fontId="1" fillId="4" borderId="0" xfId="0" applyFont="1" applyFill="1" applyBorder="1" applyAlignment="1">
      <alignment horizontal="left" vertical="top"/>
    </xf>
    <xf numFmtId="0" fontId="0" fillId="4" borderId="0" xfId="0" applyFont="1" applyFill="1" applyBorder="1" applyAlignment="1">
      <alignment horizontal="left" vertical="top" wrapText="1"/>
    </xf>
    <xf numFmtId="0" fontId="0" fillId="4" borderId="15" xfId="0" applyFont="1" applyFill="1" applyBorder="1" applyAlignment="1">
      <alignment horizontal="left" vertical="top" wrapText="1"/>
    </xf>
    <xf numFmtId="0" fontId="1" fillId="4" borderId="83" xfId="0" applyFont="1" applyFill="1" applyBorder="1" applyAlignment="1">
      <alignment horizontal="left"/>
    </xf>
    <xf numFmtId="0" fontId="1" fillId="4" borderId="0" xfId="0" applyFont="1" applyFill="1" applyBorder="1" applyAlignment="1">
      <alignment horizontal="left"/>
    </xf>
    <xf numFmtId="0" fontId="1" fillId="4" borderId="83" xfId="0" applyFont="1" applyFill="1" applyBorder="1" applyAlignment="1">
      <alignment horizontal="left" vertical="top" wrapText="1"/>
    </xf>
    <xf numFmtId="0" fontId="1" fillId="4" borderId="0" xfId="0" applyFont="1" applyFill="1" applyBorder="1" applyAlignment="1">
      <alignment horizontal="left" vertical="top" wrapText="1"/>
    </xf>
    <xf numFmtId="168" fontId="4" fillId="5" borderId="77" xfId="0" applyNumberFormat="1" applyFont="1" applyFill="1" applyBorder="1" applyAlignment="1">
      <alignment horizontal="left" vertical="top" wrapText="1"/>
    </xf>
    <xf numFmtId="168" fontId="4" fillId="5" borderId="0" xfId="0" applyNumberFormat="1" applyFont="1" applyFill="1" applyBorder="1" applyAlignment="1">
      <alignment horizontal="left" vertical="top" wrapText="1"/>
    </xf>
    <xf numFmtId="0" fontId="4" fillId="5" borderId="15" xfId="0" applyFont="1" applyFill="1" applyBorder="1" applyAlignment="1">
      <alignment horizontal="left" vertical="top" wrapText="1"/>
    </xf>
    <xf numFmtId="0" fontId="3" fillId="5" borderId="78" xfId="0" applyFont="1" applyFill="1" applyBorder="1" applyAlignment="1">
      <alignment horizontal="left"/>
    </xf>
    <xf numFmtId="0" fontId="3" fillId="5" borderId="16" xfId="0" applyFont="1" applyFill="1" applyBorder="1" applyAlignment="1">
      <alignment horizontal="left"/>
    </xf>
    <xf numFmtId="0" fontId="4" fillId="5" borderId="77" xfId="0" applyFont="1" applyFill="1" applyBorder="1" applyAlignment="1">
      <alignment horizontal="left" vertical="top" wrapText="1"/>
    </xf>
    <xf numFmtId="0" fontId="4" fillId="5" borderId="0" xfId="0" applyFont="1" applyFill="1" applyBorder="1" applyAlignment="1">
      <alignment horizontal="left" vertical="top" wrapText="1"/>
    </xf>
    <xf numFmtId="0" fontId="0" fillId="4" borderId="86" xfId="0" applyFill="1" applyBorder="1" applyAlignment="1">
      <alignment horizontal="left" vertical="top" wrapText="1"/>
    </xf>
    <xf numFmtId="0" fontId="0" fillId="4" borderId="15" xfId="0" applyFill="1" applyBorder="1" applyAlignment="1">
      <alignment horizontal="left" vertical="top" wrapText="1"/>
    </xf>
    <xf numFmtId="0" fontId="3" fillId="23" borderId="16" xfId="0" applyFont="1" applyFill="1" applyBorder="1" applyAlignment="1">
      <alignment horizontal="left"/>
    </xf>
    <xf numFmtId="0" fontId="4" fillId="2" borderId="13" xfId="0" applyFont="1" applyFill="1" applyBorder="1" applyAlignment="1">
      <alignment horizontal="left" vertical="top"/>
    </xf>
    <xf numFmtId="0" fontId="4" fillId="2" borderId="14" xfId="0" applyFont="1" applyFill="1" applyBorder="1" applyAlignment="1">
      <alignment horizontal="left" vertical="top"/>
    </xf>
    <xf numFmtId="0" fontId="4" fillId="23" borderId="89" xfId="0" applyFont="1" applyFill="1" applyBorder="1" applyAlignment="1">
      <alignment horizontal="left" vertical="top" wrapText="1"/>
    </xf>
    <xf numFmtId="0" fontId="4" fillId="23" borderId="15" xfId="0" applyFont="1" applyFill="1" applyBorder="1" applyAlignment="1">
      <alignment horizontal="left" vertical="top" wrapText="1"/>
    </xf>
    <xf numFmtId="0" fontId="4" fillId="23" borderId="89" xfId="0" applyFont="1" applyFill="1" applyBorder="1" applyAlignment="1">
      <alignment horizontal="left" wrapText="1"/>
    </xf>
    <xf numFmtId="0" fontId="4" fillId="23" borderId="15" xfId="0" applyFont="1" applyFill="1" applyBorder="1" applyAlignment="1">
      <alignment horizontal="left" wrapText="1"/>
    </xf>
    <xf numFmtId="0" fontId="3" fillId="23" borderId="91" xfId="0" applyFont="1" applyFill="1" applyBorder="1" applyAlignment="1">
      <alignment horizontal="left"/>
    </xf>
    <xf numFmtId="0" fontId="4" fillId="0" borderId="3" xfId="0" applyFont="1" applyBorder="1" applyAlignment="1">
      <alignment vertical="top" wrapText="1"/>
    </xf>
    <xf numFmtId="0" fontId="0" fillId="4" borderId="83" xfId="0" applyFont="1" applyFill="1" applyBorder="1" applyAlignment="1">
      <alignment horizontal="left" vertical="top" wrapText="1"/>
    </xf>
    <xf numFmtId="0" fontId="4" fillId="2" borderId="80" xfId="0" applyFont="1" applyFill="1" applyBorder="1" applyAlignment="1">
      <alignment horizontal="left" vertical="center"/>
    </xf>
    <xf numFmtId="0" fontId="4" fillId="2" borderId="35" xfId="0" applyFont="1" applyFill="1" applyBorder="1" applyAlignment="1">
      <alignment horizontal="left" vertical="center"/>
    </xf>
    <xf numFmtId="0" fontId="4" fillId="2" borderId="80" xfId="0" applyFont="1" applyFill="1" applyBorder="1" applyAlignment="1">
      <alignment horizontal="center" vertical="center"/>
    </xf>
    <xf numFmtId="0" fontId="4" fillId="2" borderId="35" xfId="0" applyFont="1" applyFill="1" applyBorder="1" applyAlignment="1">
      <alignment horizontal="center" vertical="center"/>
    </xf>
    <xf numFmtId="0" fontId="4" fillId="15" borderId="3" xfId="0" applyFont="1" applyFill="1" applyBorder="1" applyAlignment="1">
      <alignment horizontal="left" vertical="center" wrapText="1"/>
    </xf>
    <xf numFmtId="0" fontId="0" fillId="14" borderId="64" xfId="0" applyFill="1" applyBorder="1" applyAlignment="1">
      <alignment horizontal="left" vertical="top" wrapText="1"/>
    </xf>
    <xf numFmtId="0" fontId="0" fillId="14" borderId="0" xfId="0" applyFill="1" applyBorder="1" applyAlignment="1">
      <alignment horizontal="left" vertical="top" wrapText="1"/>
    </xf>
    <xf numFmtId="0" fontId="3" fillId="5" borderId="77" xfId="0" applyFont="1" applyFill="1" applyBorder="1" applyAlignment="1">
      <alignment horizontal="left"/>
    </xf>
    <xf numFmtId="0" fontId="3" fillId="5" borderId="0" xfId="0" applyFont="1" applyFill="1" applyBorder="1" applyAlignment="1">
      <alignment horizontal="left"/>
    </xf>
    <xf numFmtId="0" fontId="4" fillId="5" borderId="76" xfId="0" applyFont="1" applyFill="1" applyBorder="1" applyAlignment="1">
      <alignment horizontal="left" vertical="top" wrapText="1"/>
    </xf>
    <xf numFmtId="0" fontId="4" fillId="17" borderId="72" xfId="0" applyFont="1" applyFill="1" applyBorder="1" applyAlignment="1">
      <alignment horizontal="left" vertical="top" wrapText="1"/>
    </xf>
    <xf numFmtId="0" fontId="4" fillId="17" borderId="15" xfId="0" applyFont="1" applyFill="1" applyBorder="1" applyAlignment="1">
      <alignment horizontal="left" vertical="top" wrapText="1"/>
    </xf>
    <xf numFmtId="0" fontId="4" fillId="17" borderId="72" xfId="0" applyFont="1" applyFill="1" applyBorder="1" applyAlignment="1">
      <alignment horizontal="left"/>
    </xf>
    <xf numFmtId="0" fontId="4" fillId="17" borderId="15" xfId="0" applyFont="1" applyFill="1" applyBorder="1" applyAlignment="1">
      <alignment horizontal="left"/>
    </xf>
    <xf numFmtId="0" fontId="4" fillId="2" borderId="12" xfId="0" applyFont="1" applyFill="1" applyBorder="1" applyAlignment="1">
      <alignment horizontal="left" vertical="top"/>
    </xf>
    <xf numFmtId="0" fontId="0" fillId="4" borderId="0" xfId="0" applyFont="1" applyFill="1" applyBorder="1" applyAlignment="1">
      <alignment vertical="top" wrapText="1"/>
    </xf>
    <xf numFmtId="0" fontId="4" fillId="5" borderId="76" xfId="0" applyFont="1" applyFill="1" applyBorder="1" applyAlignment="1">
      <alignment horizontal="left" vertical="top"/>
    </xf>
    <xf numFmtId="0" fontId="4" fillId="5" borderId="15" xfId="0" applyFont="1" applyFill="1" applyBorder="1" applyAlignment="1">
      <alignment horizontal="left" vertical="top"/>
    </xf>
    <xf numFmtId="0" fontId="3" fillId="5" borderId="78" xfId="0" applyFont="1" applyFill="1" applyBorder="1" applyAlignment="1">
      <alignment horizontal="left" wrapText="1"/>
    </xf>
    <xf numFmtId="0" fontId="3" fillId="5" borderId="16" xfId="0" applyFont="1" applyFill="1" applyBorder="1" applyAlignment="1">
      <alignment horizontal="left" wrapText="1"/>
    </xf>
    <xf numFmtId="168" fontId="4" fillId="5" borderId="76" xfId="0" applyNumberFormat="1" applyFont="1" applyFill="1" applyBorder="1" applyAlignment="1">
      <alignment horizontal="left" vertical="top" wrapText="1"/>
    </xf>
    <xf numFmtId="168" fontId="4" fillId="5" borderId="15" xfId="0" applyNumberFormat="1" applyFont="1" applyFill="1" applyBorder="1" applyAlignment="1">
      <alignment horizontal="left" vertical="top" wrapText="1"/>
    </xf>
    <xf numFmtId="0" fontId="4" fillId="0" borderId="35" xfId="0" applyFont="1" applyFill="1" applyBorder="1" applyAlignment="1" applyProtection="1">
      <alignment horizontal="center" vertical="center"/>
    </xf>
    <xf numFmtId="0" fontId="4" fillId="0" borderId="101" xfId="0" applyFont="1" applyFill="1" applyBorder="1" applyAlignment="1" applyProtection="1">
      <alignment horizontal="center" vertical="center"/>
    </xf>
    <xf numFmtId="0" fontId="0" fillId="0" borderId="40" xfId="0" applyFill="1" applyBorder="1" applyAlignment="1" applyProtection="1">
      <alignment horizontal="left" vertical="top"/>
    </xf>
    <xf numFmtId="0" fontId="0" fillId="0" borderId="16" xfId="0" applyFill="1" applyBorder="1" applyAlignment="1" applyProtection="1">
      <alignment horizontal="left" vertical="top"/>
    </xf>
    <xf numFmtId="0" fontId="0" fillId="0" borderId="41" xfId="0" applyFill="1" applyBorder="1" applyAlignment="1" applyProtection="1">
      <alignment horizontal="left" vertical="top"/>
    </xf>
    <xf numFmtId="0" fontId="0" fillId="0" borderId="42" xfId="0" applyFill="1" applyBorder="1" applyAlignment="1" applyProtection="1">
      <alignment horizontal="left" vertical="top"/>
    </xf>
    <xf numFmtId="0" fontId="0" fillId="0" borderId="0" xfId="0" applyFill="1" applyBorder="1" applyAlignment="1" applyProtection="1">
      <alignment horizontal="left" vertical="top"/>
    </xf>
    <xf numFmtId="0" fontId="0" fillId="0" borderId="43" xfId="0" applyFill="1" applyBorder="1" applyAlignment="1" applyProtection="1">
      <alignment horizontal="left" vertical="top"/>
    </xf>
    <xf numFmtId="0" fontId="0" fillId="0" borderId="44" xfId="0" applyFill="1" applyBorder="1" applyAlignment="1" applyProtection="1">
      <alignment horizontal="left" vertical="top"/>
    </xf>
    <xf numFmtId="0" fontId="0" fillId="0" borderId="15" xfId="0" applyFill="1" applyBorder="1" applyAlignment="1" applyProtection="1">
      <alignment horizontal="left" vertical="top"/>
    </xf>
    <xf numFmtId="0" fontId="0" fillId="0" borderId="45" xfId="0" applyFill="1" applyBorder="1" applyAlignment="1" applyProtection="1">
      <alignment horizontal="left" vertical="top"/>
    </xf>
    <xf numFmtId="0" fontId="4" fillId="0" borderId="3" xfId="0" applyFont="1" applyBorder="1" applyAlignment="1" applyProtection="1">
      <alignment horizontal="left" vertical="center" wrapText="1"/>
    </xf>
    <xf numFmtId="0" fontId="4" fillId="0" borderId="35" xfId="0" applyFont="1" applyBorder="1" applyAlignment="1" applyProtection="1">
      <alignment horizontal="center" vertical="center" wrapText="1"/>
    </xf>
    <xf numFmtId="0" fontId="1" fillId="12" borderId="5" xfId="0" applyFont="1" applyFill="1" applyBorder="1" applyAlignment="1" applyProtection="1">
      <alignment horizontal="center" vertical="center" wrapText="1"/>
    </xf>
    <xf numFmtId="0" fontId="4" fillId="0" borderId="35" xfId="0" applyFont="1" applyFill="1" applyBorder="1" applyAlignment="1" applyProtection="1">
      <alignment horizontal="center" vertical="center" wrapText="1"/>
    </xf>
    <xf numFmtId="0" fontId="1" fillId="12" borderId="6" xfId="0" applyFont="1" applyFill="1" applyBorder="1" applyAlignment="1" applyProtection="1">
      <alignment horizontal="center" vertical="center" wrapText="1"/>
    </xf>
    <xf numFmtId="0" fontId="4" fillId="0" borderId="30" xfId="0" applyFont="1" applyBorder="1" applyAlignment="1" applyProtection="1">
      <alignment horizontal="left" vertical="center" wrapText="1"/>
    </xf>
    <xf numFmtId="0" fontId="4" fillId="0" borderId="31" xfId="0" applyFont="1" applyBorder="1" applyAlignment="1" applyProtection="1">
      <alignment horizontal="left" vertical="center" wrapText="1"/>
    </xf>
    <xf numFmtId="0" fontId="4" fillId="0" borderId="32" xfId="0" applyFont="1" applyBorder="1" applyAlignment="1" applyProtection="1">
      <alignment horizontal="left" vertical="center" wrapText="1"/>
    </xf>
    <xf numFmtId="0" fontId="4" fillId="0" borderId="18" xfId="0" applyFont="1" applyBorder="1" applyAlignment="1" applyProtection="1">
      <alignment horizontal="center" vertical="center" wrapText="1"/>
    </xf>
    <xf numFmtId="0" fontId="4" fillId="0" borderId="23" xfId="0" applyFont="1" applyBorder="1" applyAlignment="1" applyProtection="1">
      <alignment horizontal="center" vertical="center" wrapText="1"/>
    </xf>
    <xf numFmtId="0" fontId="4" fillId="0" borderId="18" xfId="0" applyFont="1" applyFill="1" applyBorder="1" applyAlignment="1" applyProtection="1">
      <alignment horizontal="center" vertical="center" wrapText="1"/>
    </xf>
    <xf numFmtId="0" fontId="4" fillId="0" borderId="23" xfId="0" applyFont="1" applyFill="1" applyBorder="1" applyAlignment="1" applyProtection="1">
      <alignment horizontal="center" vertical="center" wrapText="1"/>
    </xf>
    <xf numFmtId="0" fontId="4" fillId="0" borderId="18" xfId="0" applyFont="1" applyFill="1" applyBorder="1" applyAlignment="1" applyProtection="1">
      <alignment horizontal="center" vertical="center"/>
    </xf>
    <xf numFmtId="0" fontId="4" fillId="0" borderId="59" xfId="0" applyFont="1" applyFill="1" applyBorder="1" applyAlignment="1" applyProtection="1">
      <alignment horizontal="center" vertical="center"/>
    </xf>
    <xf numFmtId="0" fontId="4" fillId="0" borderId="18" xfId="0" applyFont="1" applyBorder="1" applyAlignment="1" applyProtection="1">
      <alignment horizontal="left" vertical="center" wrapText="1"/>
    </xf>
    <xf numFmtId="0" fontId="4" fillId="0" borderId="28" xfId="0" applyFont="1" applyBorder="1" applyAlignment="1" applyProtection="1">
      <alignment horizontal="left" vertical="center" wrapText="1"/>
    </xf>
    <xf numFmtId="0" fontId="4" fillId="0" borderId="23" xfId="0" applyFont="1" applyBorder="1" applyAlignment="1" applyProtection="1">
      <alignment horizontal="left" vertical="center" wrapText="1"/>
    </xf>
    <xf numFmtId="0" fontId="1" fillId="12" borderId="13" xfId="0" applyFont="1" applyFill="1" applyBorder="1" applyAlignment="1" applyProtection="1">
      <alignment wrapText="1"/>
    </xf>
    <xf numFmtId="0" fontId="0" fillId="0" borderId="3" xfId="0" applyFont="1" applyBorder="1" applyAlignment="1" applyProtection="1">
      <alignment horizontal="center" vertical="center" wrapText="1"/>
    </xf>
    <xf numFmtId="0" fontId="0" fillId="0" borderId="3" xfId="0" applyFill="1" applyBorder="1" applyAlignment="1" applyProtection="1">
      <alignment horizontal="center" vertical="center"/>
    </xf>
    <xf numFmtId="0" fontId="4" fillId="0" borderId="3" xfId="0" applyFont="1" applyBorder="1" applyAlignment="1" applyProtection="1">
      <alignment horizontal="center" vertical="center" wrapText="1"/>
    </xf>
    <xf numFmtId="0" fontId="1" fillId="6" borderId="51" xfId="0" applyFont="1" applyFill="1" applyBorder="1" applyAlignment="1" applyProtection="1">
      <alignment horizontal="center" vertical="center" wrapText="1"/>
    </xf>
    <xf numFmtId="0" fontId="4" fillId="0" borderId="5" xfId="0" applyFont="1" applyBorder="1" applyAlignment="1" applyProtection="1">
      <alignment horizontal="center" vertical="center" wrapText="1"/>
    </xf>
    <xf numFmtId="2" fontId="4" fillId="0" borderId="3" xfId="0" applyNumberFormat="1" applyFont="1" applyFill="1" applyBorder="1" applyAlignment="1" applyProtection="1">
      <alignment horizontal="left" vertical="center" wrapText="1"/>
    </xf>
    <xf numFmtId="2" fontId="4" fillId="0" borderId="8" xfId="0" applyNumberFormat="1" applyFont="1" applyFill="1" applyBorder="1" applyAlignment="1" applyProtection="1">
      <alignment horizontal="left" vertical="center" wrapText="1"/>
    </xf>
    <xf numFmtId="0" fontId="1" fillId="6" borderId="12" xfId="0" applyFont="1" applyFill="1" applyBorder="1" applyAlignment="1" applyProtection="1">
      <alignment horizontal="center" vertical="center" wrapText="1"/>
    </xf>
    <xf numFmtId="0" fontId="1" fillId="6" borderId="13" xfId="0" applyFont="1" applyFill="1" applyBorder="1" applyAlignment="1" applyProtection="1">
      <alignment horizontal="center" vertical="center" wrapText="1"/>
    </xf>
    <xf numFmtId="0" fontId="1" fillId="6" borderId="14" xfId="0" applyFont="1" applyFill="1" applyBorder="1" applyAlignment="1" applyProtection="1">
      <alignment horizontal="center" vertical="center" wrapText="1"/>
    </xf>
    <xf numFmtId="9" fontId="4" fillId="0" borderId="52" xfId="0" applyNumberFormat="1" applyFont="1" applyFill="1" applyBorder="1" applyAlignment="1" applyProtection="1">
      <alignment horizontal="left" vertical="center" wrapText="1"/>
    </xf>
    <xf numFmtId="0" fontId="4" fillId="0" borderId="16" xfId="0" applyFont="1" applyBorder="1" applyAlignment="1" applyProtection="1">
      <alignment horizontal="left" vertical="center" wrapText="1"/>
    </xf>
    <xf numFmtId="0" fontId="4" fillId="0" borderId="58" xfId="0" applyFont="1" applyBorder="1" applyAlignment="1" applyProtection="1">
      <alignment horizontal="left" vertical="center" wrapText="1"/>
    </xf>
    <xf numFmtId="0" fontId="0" fillId="4" borderId="4" xfId="0" applyFill="1" applyBorder="1" applyAlignment="1" applyProtection="1">
      <alignment horizontal="left" vertical="center"/>
    </xf>
    <xf numFmtId="0" fontId="0" fillId="4" borderId="7" xfId="0" applyFill="1" applyBorder="1" applyAlignment="1" applyProtection="1">
      <alignment horizontal="left" vertical="center"/>
    </xf>
    <xf numFmtId="0" fontId="0" fillId="4" borderId="9" xfId="0" applyFill="1" applyBorder="1" applyAlignment="1" applyProtection="1">
      <alignment horizontal="left" vertical="center"/>
    </xf>
    <xf numFmtId="0" fontId="0" fillId="9" borderId="4" xfId="0" applyFill="1" applyBorder="1" applyAlignment="1" applyProtection="1">
      <alignment horizontal="left" vertical="center"/>
    </xf>
    <xf numFmtId="0" fontId="0" fillId="9" borderId="7" xfId="0" applyFill="1" applyBorder="1" applyAlignment="1" applyProtection="1">
      <alignment horizontal="left" vertical="center"/>
    </xf>
    <xf numFmtId="0" fontId="0" fillId="9" borderId="9" xfId="0" applyFill="1" applyBorder="1" applyAlignment="1" applyProtection="1">
      <alignment horizontal="left" vertical="center"/>
    </xf>
    <xf numFmtId="0" fontId="1" fillId="6" borderId="49" xfId="0" applyFont="1" applyFill="1" applyBorder="1" applyAlignment="1" applyProtection="1">
      <alignment horizontal="center" vertical="center" wrapText="1"/>
    </xf>
    <xf numFmtId="2" fontId="4" fillId="0" borderId="5" xfId="0" applyNumberFormat="1" applyFont="1" applyFill="1" applyBorder="1" applyAlignment="1" applyProtection="1">
      <alignment horizontal="left" vertical="top" wrapText="1"/>
    </xf>
    <xf numFmtId="2" fontId="4" fillId="0" borderId="6" xfId="0" applyNumberFormat="1" applyFont="1" applyFill="1" applyBorder="1" applyAlignment="1" applyProtection="1">
      <alignment horizontal="left" vertical="top" wrapText="1"/>
    </xf>
    <xf numFmtId="2" fontId="4" fillId="0" borderId="3" xfId="0" applyNumberFormat="1" applyFont="1" applyFill="1" applyBorder="1" applyAlignment="1" applyProtection="1">
      <alignment horizontal="left" vertical="top" wrapText="1"/>
    </xf>
    <xf numFmtId="2" fontId="4" fillId="0" borderId="8" xfId="0" applyNumberFormat="1" applyFont="1" applyFill="1" applyBorder="1" applyAlignment="1" applyProtection="1">
      <alignment horizontal="left" vertical="top" wrapText="1"/>
    </xf>
    <xf numFmtId="0" fontId="1" fillId="6" borderId="52" xfId="0" applyFont="1" applyFill="1" applyBorder="1" applyAlignment="1" applyProtection="1">
      <alignment horizontal="center" vertical="center" wrapText="1"/>
    </xf>
    <xf numFmtId="0" fontId="1" fillId="6" borderId="58" xfId="0" applyFont="1" applyFill="1" applyBorder="1" applyAlignment="1" applyProtection="1">
      <alignment horizontal="center" vertical="center" wrapText="1"/>
    </xf>
    <xf numFmtId="0" fontId="4" fillId="0" borderId="5" xfId="0" applyFont="1" applyBorder="1" applyAlignment="1" applyProtection="1">
      <alignment horizontal="left" vertical="center" wrapText="1"/>
    </xf>
    <xf numFmtId="0" fontId="4" fillId="0" borderId="5" xfId="0" applyFont="1" applyFill="1" applyBorder="1" applyAlignment="1" applyProtection="1">
      <alignment horizontal="left" vertical="center" wrapText="1"/>
    </xf>
    <xf numFmtId="0" fontId="4" fillId="0" borderId="5" xfId="0" applyFont="1" applyFill="1" applyBorder="1" applyAlignment="1" applyProtection="1">
      <alignment horizontal="left" vertical="center"/>
    </xf>
    <xf numFmtId="0" fontId="4" fillId="0" borderId="37" xfId="0" quotePrefix="1" applyFont="1" applyFill="1" applyBorder="1" applyAlignment="1" applyProtection="1">
      <alignment horizontal="left" vertical="top" wrapText="1"/>
    </xf>
    <xf numFmtId="0" fontId="4" fillId="0" borderId="38" xfId="0" applyFont="1" applyFill="1" applyBorder="1" applyAlignment="1" applyProtection="1">
      <alignment horizontal="left" vertical="top" wrapText="1"/>
    </xf>
    <xf numFmtId="0" fontId="4" fillId="0" borderId="39" xfId="0" applyFont="1" applyFill="1" applyBorder="1" applyAlignment="1" applyProtection="1">
      <alignment horizontal="left" vertical="top" wrapText="1"/>
    </xf>
    <xf numFmtId="0" fontId="4" fillId="0" borderId="26" xfId="0" applyFont="1" applyFill="1" applyBorder="1" applyAlignment="1" applyProtection="1">
      <alignment horizontal="left" vertical="top" wrapText="1"/>
    </xf>
    <xf numFmtId="0" fontId="4" fillId="0" borderId="0" xfId="0" applyFont="1" applyFill="1" applyBorder="1" applyAlignment="1" applyProtection="1">
      <alignment horizontal="left" vertical="top" wrapText="1"/>
    </xf>
    <xf numFmtId="0" fontId="4" fillId="0" borderId="29" xfId="0" applyFont="1" applyFill="1" applyBorder="1" applyAlignment="1" applyProtection="1">
      <alignment horizontal="left" vertical="top" wrapText="1"/>
    </xf>
    <xf numFmtId="0" fontId="4" fillId="0" borderId="30" xfId="0" applyFont="1" applyFill="1" applyBorder="1" applyAlignment="1" applyProtection="1">
      <alignment horizontal="left" vertical="top" wrapText="1"/>
    </xf>
    <xf numFmtId="0" fontId="4" fillId="0" borderId="31" xfId="0" applyFont="1" applyFill="1" applyBorder="1" applyAlignment="1" applyProtection="1">
      <alignment horizontal="left" vertical="top" wrapText="1"/>
    </xf>
    <xf numFmtId="0" fontId="4" fillId="0" borderId="32" xfId="0" applyFont="1" applyFill="1" applyBorder="1" applyAlignment="1" applyProtection="1">
      <alignment horizontal="left" vertical="top" wrapText="1"/>
    </xf>
    <xf numFmtId="0" fontId="1" fillId="0" borderId="37" xfId="0" applyFont="1" applyFill="1" applyBorder="1" applyAlignment="1" applyProtection="1">
      <alignment horizontal="left" vertical="top"/>
    </xf>
    <xf numFmtId="0" fontId="1" fillId="0" borderId="38" xfId="0" applyFont="1" applyFill="1" applyBorder="1" applyAlignment="1" applyProtection="1">
      <alignment horizontal="left" vertical="top"/>
    </xf>
    <xf numFmtId="0" fontId="1" fillId="0" borderId="39" xfId="0" applyFont="1" applyFill="1" applyBorder="1" applyAlignment="1" applyProtection="1">
      <alignment horizontal="left" vertical="top"/>
    </xf>
    <xf numFmtId="0" fontId="1" fillId="0" borderId="26" xfId="0" applyFont="1" applyFill="1" applyBorder="1" applyAlignment="1" applyProtection="1">
      <alignment horizontal="left" vertical="top"/>
    </xf>
    <xf numFmtId="0" fontId="1" fillId="0" borderId="0" xfId="0" applyFont="1" applyFill="1" applyBorder="1" applyAlignment="1" applyProtection="1">
      <alignment horizontal="left" vertical="top"/>
    </xf>
    <xf numFmtId="0" fontId="1" fillId="0" borderId="29" xfId="0" applyFont="1" applyFill="1" applyBorder="1" applyAlignment="1" applyProtection="1">
      <alignment horizontal="left" vertical="top"/>
    </xf>
    <xf numFmtId="0" fontId="1" fillId="0" borderId="30" xfId="0" applyFont="1" applyFill="1" applyBorder="1" applyAlignment="1" applyProtection="1">
      <alignment horizontal="left" vertical="top"/>
    </xf>
    <xf numFmtId="0" fontId="1" fillId="0" borderId="31" xfId="0" applyFont="1" applyFill="1" applyBorder="1" applyAlignment="1" applyProtection="1">
      <alignment horizontal="left" vertical="top"/>
    </xf>
    <xf numFmtId="0" fontId="1" fillId="0" borderId="32" xfId="0" applyFont="1" applyFill="1" applyBorder="1" applyAlignment="1" applyProtection="1">
      <alignment horizontal="left" vertical="top"/>
    </xf>
  </cellXfs>
  <cellStyles count="5">
    <cellStyle name="Comma" xfId="1" builtinId="3"/>
    <cellStyle name="Currency" xfId="2" builtinId="4"/>
    <cellStyle name="Hyperlink" xfId="3" builtinId="8"/>
    <cellStyle name="Normal" xfId="0" builtinId="0"/>
    <cellStyle name="Percent" xfId="4" builtinId="5"/>
  </cellStyles>
  <dxfs count="11">
    <dxf>
      <fill>
        <patternFill>
          <bgColor theme="0" tint="-0.14996795556505021"/>
        </patternFill>
      </fill>
    </dxf>
    <dxf>
      <fill>
        <patternFill>
          <bgColor theme="0" tint="-0.14996795556505021"/>
        </patternFill>
      </fill>
    </dxf>
    <dxf>
      <fill>
        <patternFill>
          <bgColor theme="0" tint="-0.14996795556505021"/>
        </patternFill>
      </fill>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s>
  <tableStyles count="0" defaultTableStyle="TableStyleMedium2" defaultPivotStyle="PivotStyleLight16"/>
  <colors>
    <mruColors>
      <color rgb="FF01FF7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2345531</xdr:colOff>
      <xdr:row>31</xdr:row>
      <xdr:rowOff>285750</xdr:rowOff>
    </xdr:from>
    <xdr:to>
      <xdr:col>4</xdr:col>
      <xdr:colOff>2939672</xdr:colOff>
      <xdr:row>31</xdr:row>
      <xdr:rowOff>5115552</xdr:rowOff>
    </xdr:to>
    <xdr:pic>
      <xdr:nvPicPr>
        <xdr:cNvPr id="3" name="Picture 2"/>
        <xdr:cNvPicPr>
          <a:picLocks noChangeAspect="1"/>
        </xdr:cNvPicPr>
      </xdr:nvPicPr>
      <xdr:blipFill>
        <a:blip xmlns:r="http://schemas.openxmlformats.org/officeDocument/2006/relationships" r:embed="rId1"/>
        <a:stretch>
          <a:fillRect/>
        </a:stretch>
      </xdr:blipFill>
      <xdr:spPr>
        <a:xfrm>
          <a:off x="2885281" y="14636750"/>
          <a:ext cx="8960266" cy="4829802"/>
        </a:xfrm>
        <a:prstGeom prst="rect">
          <a:avLst/>
        </a:prstGeom>
      </xdr:spPr>
    </xdr:pic>
    <xdr:clientData/>
  </xdr:twoCellAnchor>
  <xdr:twoCellAnchor>
    <xdr:from>
      <xdr:col>1</xdr:col>
      <xdr:colOff>2518103</xdr:colOff>
      <xdr:row>31</xdr:row>
      <xdr:rowOff>4861034</xdr:rowOff>
    </xdr:from>
    <xdr:to>
      <xdr:col>4</xdr:col>
      <xdr:colOff>3580086</xdr:colOff>
      <xdr:row>31</xdr:row>
      <xdr:rowOff>5123793</xdr:rowOff>
    </xdr:to>
    <xdr:sp macro="" textlink="">
      <xdr:nvSpPr>
        <xdr:cNvPr id="2" name="TextBox 1"/>
        <xdr:cNvSpPr txBox="1"/>
      </xdr:nvSpPr>
      <xdr:spPr>
        <a:xfrm>
          <a:off x="3054569" y="18590172"/>
          <a:ext cx="9437414" cy="26275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i="1"/>
            <a:t>Source: Facilities</a:t>
          </a:r>
          <a:r>
            <a:rPr lang="en-GB" sz="1100" i="1" baseline="0"/>
            <a:t> and Property Management Service Improvement Plan 2015/16</a:t>
          </a:r>
          <a:endParaRPr lang="en-GB" sz="1100" i="1"/>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nicolsonk\AppData\Local\Microsoft\Windows\Temporary%20Internet%20Files\Content.Outlook\AHLJYQLO\KAN%20141015%20Section%203%20climate-change-duties-report-template-v3%20-%20Draft%20(0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quired section"/>
      <sheetName val="ListsReq"/>
      <sheetName val="ListsRec"/>
      <sheetName val="Recommended - Wider Influence"/>
      <sheetName val="LACO2 data"/>
      <sheetName val="Sheet2"/>
    </sheetNames>
    <sheetDataSet>
      <sheetData sheetId="0"/>
      <sheetData sheetId="1">
        <row r="3">
          <cell r="AC3" t="str">
            <v>Grid Electricity (generation)</v>
          </cell>
          <cell r="AD3" t="str">
            <v>kWh</v>
          </cell>
          <cell r="AE3">
            <v>0.49425999999999998</v>
          </cell>
          <cell r="AF3" t="str">
            <v>kg CO2e/kWh</v>
          </cell>
        </row>
        <row r="4">
          <cell r="AC4" t="str">
            <v>Grid Electricity (transmission &amp; distribution losses)</v>
          </cell>
          <cell r="AD4" t="str">
            <v>kWh</v>
          </cell>
          <cell r="AE4">
            <v>4.3220000000000001E-2</v>
          </cell>
          <cell r="AF4" t="str">
            <v>kg CO2e/kWh</v>
          </cell>
        </row>
        <row r="5">
          <cell r="AC5" t="str">
            <v>Natural Gas</v>
          </cell>
          <cell r="AD5" t="str">
            <v>kWh</v>
          </cell>
          <cell r="AE5">
            <v>0.18497</v>
          </cell>
          <cell r="AF5" t="str">
            <v>kg CO2e/kWh</v>
          </cell>
        </row>
        <row r="6">
          <cell r="AC6" t="str">
            <v>Gas oil</v>
          </cell>
          <cell r="AD6" t="str">
            <v>kWh</v>
          </cell>
          <cell r="AE6">
            <v>0.27211999999999997</v>
          </cell>
          <cell r="AF6" t="str">
            <v>kg CO2e/kWh</v>
          </cell>
        </row>
        <row r="7">
          <cell r="AC7" t="str">
            <v xml:space="preserve">Fuel Oil </v>
          </cell>
          <cell r="AD7" t="str">
            <v>kWh</v>
          </cell>
          <cell r="AE7">
            <v>0.26950000000000002</v>
          </cell>
          <cell r="AF7" t="str">
            <v>kg CO2e/kWh</v>
          </cell>
        </row>
        <row r="8">
          <cell r="AC8" t="str">
            <v>Burning Oil</v>
          </cell>
          <cell r="AD8" t="str">
            <v>litres</v>
          </cell>
          <cell r="AE8">
            <v>2.5379710000000002</v>
          </cell>
          <cell r="AF8" t="str">
            <v>kg CO2e/litre</v>
          </cell>
        </row>
        <row r="9">
          <cell r="AC9" t="str">
            <v xml:space="preserve">Kerosene - Burning Oil </v>
          </cell>
          <cell r="AD9" t="str">
            <v>kWh</v>
          </cell>
          <cell r="AE9">
            <v>0.24667</v>
          </cell>
          <cell r="AF9" t="str">
            <v>kg CO2e/kWh</v>
          </cell>
        </row>
        <row r="10">
          <cell r="AC10" t="str">
            <v>Coal (industrial)</v>
          </cell>
          <cell r="AD10" t="str">
            <v>kWh</v>
          </cell>
          <cell r="AE10">
            <v>0.315905361</v>
          </cell>
          <cell r="AF10" t="str">
            <v>kg CO2e/kWh</v>
          </cell>
        </row>
        <row r="11">
          <cell r="AC11" t="str">
            <v>Water - Supply</v>
          </cell>
          <cell r="AD11" t="str">
            <v>m3</v>
          </cell>
          <cell r="AE11">
            <v>0.34410000000000002</v>
          </cell>
          <cell r="AF11" t="str">
            <v>kg CO2e/m3</v>
          </cell>
        </row>
        <row r="12">
          <cell r="AC12" t="str">
            <v>Water - Treatment</v>
          </cell>
          <cell r="AD12" t="str">
            <v>m3</v>
          </cell>
          <cell r="AE12">
            <v>0.70850000000000002</v>
          </cell>
          <cell r="AF12" t="str">
            <v>kg CO2e/m3</v>
          </cell>
        </row>
        <row r="13">
          <cell r="AC13" t="str">
            <v>Diesel</v>
          </cell>
          <cell r="AD13" t="str">
            <v>litres</v>
          </cell>
          <cell r="AE13">
            <v>2.6023999999999998</v>
          </cell>
          <cell r="AF13" t="str">
            <v>kg CO2e/litre</v>
          </cell>
        </row>
        <row r="14">
          <cell r="AC14" t="str">
            <v>Petrol</v>
          </cell>
          <cell r="AD14" t="str">
            <v>litres</v>
          </cell>
          <cell r="AE14">
            <v>2.1913999999999998</v>
          </cell>
          <cell r="AF14" t="str">
            <v>kg CO2e/litre</v>
          </cell>
        </row>
        <row r="15">
          <cell r="AC15" t="str">
            <v>Biomass</v>
          </cell>
          <cell r="AD15" t="str">
            <v>kWh</v>
          </cell>
          <cell r="AE15">
            <v>1.1838E-2</v>
          </cell>
          <cell r="AF15" t="str">
            <v>kg CO2e/kWh</v>
          </cell>
        </row>
        <row r="16">
          <cell r="AC16" t="str">
            <v>Biogas</v>
          </cell>
          <cell r="AD16" t="str">
            <v>kWh</v>
          </cell>
          <cell r="AE16">
            <v>2.0799999999999999E-4</v>
          </cell>
          <cell r="AF16" t="str">
            <v>kg CO2e/kWh</v>
          </cell>
        </row>
        <row r="17">
          <cell r="AC17" t="str">
            <v>LPG (kWh)</v>
          </cell>
          <cell r="AD17" t="str">
            <v>kWh</v>
          </cell>
          <cell r="AE17">
            <v>0.214508</v>
          </cell>
          <cell r="AF17" t="str">
            <v>kg CO2e/kWh</v>
          </cell>
        </row>
        <row r="18">
          <cell r="AC18" t="str">
            <v>LPG (Litres)</v>
          </cell>
          <cell r="AD18" t="str">
            <v>litres</v>
          </cell>
          <cell r="AE18">
            <v>1.5022500000000001</v>
          </cell>
          <cell r="AF18" t="str">
            <v>kg CO2e/litre</v>
          </cell>
        </row>
        <row r="19">
          <cell r="AC19" t="str">
            <v>Purchased Heat and Steam</v>
          </cell>
          <cell r="AD19" t="str">
            <v>kWh</v>
          </cell>
          <cell r="AE19">
            <v>0.21676999999999999</v>
          </cell>
          <cell r="AF19" t="str">
            <v>kg CO2e/kWh</v>
          </cell>
        </row>
        <row r="20">
          <cell r="AC20" t="str">
            <v>Purchased Heat and Steam (local factor)</v>
          </cell>
          <cell r="AD20" t="str">
            <v>kWh</v>
          </cell>
          <cell r="AE20" t="str">
            <v>Add factor in</v>
          </cell>
          <cell r="AF20" t="str">
            <v>kg CO2e/kWh</v>
          </cell>
        </row>
        <row r="21">
          <cell r="AC21" t="str">
            <v>Renewable Elec Purchase Direct Supply</v>
          </cell>
          <cell r="AD21" t="str">
            <v>kWh</v>
          </cell>
          <cell r="AE21">
            <v>0</v>
          </cell>
          <cell r="AF21" t="str">
            <v>kg CO2e/kWh</v>
          </cell>
        </row>
        <row r="22">
          <cell r="AC22" t="str">
            <v>Renewable Heat Purchase Direct Supply</v>
          </cell>
          <cell r="AD22" t="str">
            <v>kWh</v>
          </cell>
          <cell r="AE22">
            <v>0</v>
          </cell>
          <cell r="AF22" t="str">
            <v>kgCO2e/kWh</v>
          </cell>
        </row>
        <row r="23">
          <cell r="AC23" t="str">
            <v>Renewable Elec Self Supply</v>
          </cell>
          <cell r="AD23" t="str">
            <v>kWh</v>
          </cell>
          <cell r="AE23">
            <v>0</v>
          </cell>
          <cell r="AF23" t="str">
            <v>kg CO2e/kWh</v>
          </cell>
        </row>
        <row r="24">
          <cell r="AC24" t="str">
            <v>Renewable Heat Self Supply</v>
          </cell>
          <cell r="AD24" t="str">
            <v>kWh</v>
          </cell>
          <cell r="AE24">
            <v>0</v>
          </cell>
          <cell r="AF24" t="str">
            <v>kg CO2e/kWh</v>
          </cell>
        </row>
        <row r="25">
          <cell r="AC25" t="str">
            <v>Renewable Elec Exported to Grid</v>
          </cell>
          <cell r="AD25" t="str">
            <v>kWh</v>
          </cell>
          <cell r="AE25">
            <v>0</v>
          </cell>
          <cell r="AF25" t="str">
            <v>kg CO2e/kWh</v>
          </cell>
        </row>
        <row r="26">
          <cell r="AC26" t="str">
            <v>Renewable Heat Exported</v>
          </cell>
          <cell r="AD26" t="str">
            <v>kWh</v>
          </cell>
          <cell r="AE26">
            <v>0</v>
          </cell>
          <cell r="AF26" t="str">
            <v>kg CO2e/kWh</v>
          </cell>
        </row>
        <row r="27">
          <cell r="AC27" t="str">
            <v>Refuse Municipal to Landfill</v>
          </cell>
          <cell r="AD27" t="str">
            <v>tonnes</v>
          </cell>
          <cell r="AE27">
            <v>289.83554099999998</v>
          </cell>
          <cell r="AF27" t="str">
            <v>kgCO2e/tonne</v>
          </cell>
        </row>
        <row r="28">
          <cell r="AC28" t="str">
            <v>Refuse Commercial &amp; Industrial to Landfill</v>
          </cell>
          <cell r="AD28" t="str">
            <v>tonnes</v>
          </cell>
          <cell r="AE28">
            <v>199</v>
          </cell>
          <cell r="AF28" t="str">
            <v>kgCO2e/tonne</v>
          </cell>
        </row>
        <row r="29">
          <cell r="AC29" t="str">
            <v>Organic Food &amp; Drink Composting</v>
          </cell>
          <cell r="AD29" t="str">
            <v>tonnes</v>
          </cell>
          <cell r="AE29">
            <v>6</v>
          </cell>
          <cell r="AF29" t="str">
            <v>kgCO2e/tonne</v>
          </cell>
        </row>
        <row r="30">
          <cell r="AC30" t="str">
            <v>Organic Food &amp; Drink AD</v>
          </cell>
          <cell r="AD30" t="str">
            <v>tonnes</v>
          </cell>
          <cell r="AE30">
            <v>21</v>
          </cell>
          <cell r="AF30" t="str">
            <v>kgCO2e/tonne</v>
          </cell>
        </row>
        <row r="31">
          <cell r="AC31" t="str">
            <v>Organic Garden Waste Composting</v>
          </cell>
          <cell r="AD31" t="str">
            <v>tonnes</v>
          </cell>
          <cell r="AE31">
            <v>6</v>
          </cell>
          <cell r="AF31" t="str">
            <v>kgCO2e/tonne</v>
          </cell>
        </row>
        <row r="32">
          <cell r="AC32" t="str">
            <v>Paper &amp; Board (Mixed) Recycling</v>
          </cell>
          <cell r="AD32" t="str">
            <v>tonnes</v>
          </cell>
          <cell r="AE32">
            <v>21</v>
          </cell>
          <cell r="AF32" t="str">
            <v>kgCO2e/tonne</v>
          </cell>
        </row>
        <row r="33">
          <cell r="AC33" t="str">
            <v>WEEE (Mixed) Recycling</v>
          </cell>
          <cell r="AD33" t="str">
            <v>tonnes</v>
          </cell>
          <cell r="AE33">
            <v>21</v>
          </cell>
          <cell r="AF33" t="str">
            <v>kgCO2e/tonne</v>
          </cell>
        </row>
        <row r="34">
          <cell r="AC34" t="str">
            <v>Glass Recycling</v>
          </cell>
          <cell r="AD34" t="str">
            <v>tonnes</v>
          </cell>
          <cell r="AE34">
            <v>21</v>
          </cell>
          <cell r="AF34" t="str">
            <v>kgCO2e/tonne</v>
          </cell>
        </row>
        <row r="35">
          <cell r="AC35" t="str">
            <v>Plastics (Average) Recycling</v>
          </cell>
          <cell r="AD35" t="str">
            <v>tonnes</v>
          </cell>
          <cell r="AE35">
            <v>21</v>
          </cell>
          <cell r="AF35" t="str">
            <v>kgCO2e/tonne</v>
          </cell>
        </row>
        <row r="36">
          <cell r="AC36" t="str">
            <v>Metal Cans (Mixed) &amp; Metal Scrap Recycling</v>
          </cell>
          <cell r="AD36" t="str">
            <v>tonnes</v>
          </cell>
          <cell r="AE36">
            <v>21</v>
          </cell>
          <cell r="AF36" t="str">
            <v>kgCO2e/tonne</v>
          </cell>
        </row>
        <row r="37">
          <cell r="AC37" t="str">
            <v>Refuse Mun/Comm/Ind to Combustion</v>
          </cell>
          <cell r="AD37" t="str">
            <v>tonnes</v>
          </cell>
          <cell r="AE37">
            <v>21</v>
          </cell>
          <cell r="AF37" t="str">
            <v>kgCO2e/tonne</v>
          </cell>
        </row>
        <row r="38">
          <cell r="AC38" t="str">
            <v>Construction (Average) Recycling</v>
          </cell>
          <cell r="AD38" t="str">
            <v>tonnes</v>
          </cell>
          <cell r="AE38">
            <v>1.37</v>
          </cell>
          <cell r="AF38" t="str">
            <v>kgCO2e/tonne</v>
          </cell>
        </row>
        <row r="39">
          <cell r="AC39" t="str">
            <v>Clinical waste - orange stream</v>
          </cell>
          <cell r="AD39" t="str">
            <v>tonnes</v>
          </cell>
          <cell r="AE39" t="str">
            <v>Add factor in</v>
          </cell>
          <cell r="AF39" t="str">
            <v>kgCO2e/tonne</v>
          </cell>
        </row>
        <row r="40">
          <cell r="AC40" t="str">
            <v>Clinical waste - red stream</v>
          </cell>
          <cell r="AD40" t="str">
            <v>tonnes</v>
          </cell>
          <cell r="AE40" t="str">
            <v>Add factor in</v>
          </cell>
          <cell r="AF40" t="str">
            <v>kgCO2e/tonne</v>
          </cell>
        </row>
        <row r="41">
          <cell r="AC41" t="str">
            <v>Clinical waste - yellow stream</v>
          </cell>
          <cell r="AD41" t="str">
            <v>tonnes</v>
          </cell>
          <cell r="AE41" t="str">
            <v>Add factor in</v>
          </cell>
          <cell r="AF41" t="str">
            <v>kgCO2e/tonne</v>
          </cell>
        </row>
        <row r="42">
          <cell r="AC42" t="str">
            <v>Mixed recycling</v>
          </cell>
          <cell r="AD42" t="str">
            <v>tonnes</v>
          </cell>
          <cell r="AE42">
            <v>21</v>
          </cell>
          <cell r="AF42" t="str">
            <v>kg CO2e/tonne</v>
          </cell>
        </row>
        <row r="43">
          <cell r="AC43" t="str">
            <v>All flights (self-calculated emissions)</v>
          </cell>
          <cell r="AD43" t="str">
            <v>passenger km</v>
          </cell>
          <cell r="AE43" t="str">
            <v>No single factor - report total emissions</v>
          </cell>
        </row>
        <row r="44">
          <cell r="AC44" t="str">
            <v>Domestic flight (average passenger)</v>
          </cell>
          <cell r="AD44" t="str">
            <v>passenger km</v>
          </cell>
          <cell r="AE44">
            <v>0.29315999999999998</v>
          </cell>
          <cell r="AF44" t="str">
            <v>kg CO2e/passenger km</v>
          </cell>
        </row>
        <row r="45">
          <cell r="AC45" t="str">
            <v>Short-haul flights (average passenger)</v>
          </cell>
          <cell r="AD45" t="str">
            <v>passenger km</v>
          </cell>
          <cell r="AE45">
            <v>0.16625000000000001</v>
          </cell>
          <cell r="AF45" t="str">
            <v>kg CO2e/passenger km</v>
          </cell>
        </row>
        <row r="46">
          <cell r="AC46" t="str">
            <v>Long-haul flights (average passenger)</v>
          </cell>
          <cell r="AD46" t="str">
            <v>passenger km</v>
          </cell>
          <cell r="AE46">
            <v>0.21021999999999999</v>
          </cell>
          <cell r="AF46" t="str">
            <v>kg CO2e/passenger km</v>
          </cell>
        </row>
        <row r="47">
          <cell r="AC47" t="str">
            <v>Rail (National rail)</v>
          </cell>
          <cell r="AD47" t="str">
            <v>passenger km</v>
          </cell>
          <cell r="AE47">
            <v>4.7379999999999999E-2</v>
          </cell>
          <cell r="AF47" t="str">
            <v>kg CO2e/passenger km</v>
          </cell>
        </row>
        <row r="48">
          <cell r="AC48" t="str">
            <v>Car - diesel (average)</v>
          </cell>
          <cell r="AD48" t="str">
            <v>passenger km</v>
          </cell>
          <cell r="AE48">
            <v>0.18546000000000001</v>
          </cell>
          <cell r="AF48" t="str">
            <v>kg CO2e/passenger km</v>
          </cell>
        </row>
        <row r="49">
          <cell r="AC49" t="str">
            <v>Car - petrol (average)</v>
          </cell>
          <cell r="AD49" t="str">
            <v>passenger km</v>
          </cell>
          <cell r="AE49">
            <v>0.19388</v>
          </cell>
          <cell r="AF49" t="str">
            <v>kg CO2e/passenger km</v>
          </cell>
        </row>
        <row r="50">
          <cell r="AC50" t="str">
            <v>Car - hybrid (average) mileage</v>
          </cell>
          <cell r="AD50" t="str">
            <v>passenger mile</v>
          </cell>
          <cell r="AE50">
            <v>0.21634400000000001</v>
          </cell>
          <cell r="AF50" t="str">
            <v>kg CO2e/passenger mile</v>
          </cell>
        </row>
        <row r="51">
          <cell r="AC51" t="str">
            <v>Car - LPG (average) mileage</v>
          </cell>
          <cell r="AD51" t="str">
            <v>passenger mile</v>
          </cell>
          <cell r="AE51">
            <v>0.33604699999999998</v>
          </cell>
          <cell r="AF51" t="str">
            <v>kg CO2e/passenger mile</v>
          </cell>
        </row>
        <row r="52">
          <cell r="AC52" t="str">
            <v>Van - average up to 3.5 tonnes (unknown fuel)</v>
          </cell>
          <cell r="AD52" t="str">
            <v>km</v>
          </cell>
          <cell r="AE52">
            <v>0.25092300000000001</v>
          </cell>
          <cell r="AF52" t="str">
            <v>kgCO2e/km</v>
          </cell>
        </row>
        <row r="53">
          <cell r="AC53" t="str">
            <v>HGV - average rigid (diesel, 50% laden)</v>
          </cell>
          <cell r="AD53" t="str">
            <v>km</v>
          </cell>
          <cell r="AE53">
            <v>0.82374999999999998</v>
          </cell>
          <cell r="AF53" t="str">
            <v>kgCO2e/km</v>
          </cell>
        </row>
        <row r="54">
          <cell r="AC54" t="str">
            <v>HGV - average articulated (diesel, 50% laden)</v>
          </cell>
          <cell r="AD54" t="str">
            <v>km</v>
          </cell>
          <cell r="AE54">
            <v>0.94411</v>
          </cell>
          <cell r="AF54" t="str">
            <v>kgCO2e/km</v>
          </cell>
        </row>
        <row r="55">
          <cell r="AC55" t="str">
            <v>HGV - average all types &amp; sizes (diesel, 50% laden)</v>
          </cell>
          <cell r="AD55" t="str">
            <v>km</v>
          </cell>
          <cell r="AE55">
            <v>0.88483999999999996</v>
          </cell>
          <cell r="AF55" t="str">
            <v>kgCO2e/km</v>
          </cell>
        </row>
        <row r="56">
          <cell r="AC56" t="str">
            <v>Bus (local bus, not London)</v>
          </cell>
          <cell r="AD56" t="str">
            <v>passenger km</v>
          </cell>
          <cell r="AE56">
            <v>0.10946</v>
          </cell>
          <cell r="AF56" t="str">
            <v>kg CO2e/passenger km</v>
          </cell>
        </row>
        <row r="57">
          <cell r="AC57" t="str">
            <v>Taxi (black cab)</v>
          </cell>
          <cell r="AD57" t="str">
            <v>passenger km</v>
          </cell>
          <cell r="AE57">
            <v>0.21876999999999999</v>
          </cell>
          <cell r="AF57" t="str">
            <v>kg CO2e/passenger km</v>
          </cell>
        </row>
        <row r="58">
          <cell r="AC58" t="str">
            <v>Taxi (regular)</v>
          </cell>
          <cell r="AD58" t="str">
            <v>passenger km</v>
          </cell>
          <cell r="AE58">
            <v>0.17755000000000001</v>
          </cell>
          <cell r="AF58" t="str">
            <v>kg CO2e/passenger km</v>
          </cell>
        </row>
        <row r="59">
          <cell r="AC59" t="str">
            <v>Ferry</v>
          </cell>
          <cell r="AD59" t="str">
            <v>passenger km</v>
          </cell>
          <cell r="AE59">
            <v>0.116082</v>
          </cell>
          <cell r="AF59" t="str">
            <v>kg CO2e/passenger km</v>
          </cell>
        </row>
        <row r="60">
          <cell r="AC60" t="str">
            <v>Business travel - car</v>
          </cell>
          <cell r="AD60" t="str">
            <v>No single unit - report total emissions</v>
          </cell>
          <cell r="AE60" t="str">
            <v>No single factor - report total emissions</v>
          </cell>
        </row>
        <row r="61">
          <cell r="AC61" t="str">
            <v>Business travel - public transport</v>
          </cell>
          <cell r="AD61" t="str">
            <v>No single unit - report total emissions</v>
          </cell>
          <cell r="AE61" t="str">
            <v>No single factor - report total emissions</v>
          </cell>
          <cell r="AF61" t="str">
            <v>kg CO2e/kWh</v>
          </cell>
        </row>
        <row r="62">
          <cell r="AC62" t="str">
            <v>Gas oil (Litres)</v>
          </cell>
          <cell r="AD62" t="str">
            <v>Litres</v>
          </cell>
          <cell r="AE62">
            <v>2.2957700000000001</v>
          </cell>
          <cell r="AF62" t="str">
            <v>kgCO2e/litre</v>
          </cell>
        </row>
        <row r="63">
          <cell r="AC63" t="str">
            <v>Other 2</v>
          </cell>
          <cell r="AD63" t="str">
            <v>No single unit - report total emissions</v>
          </cell>
          <cell r="AE63" t="str">
            <v>No single factor - report total emissions</v>
          </cell>
        </row>
        <row r="64">
          <cell r="AC64" t="str">
            <v>Other 3</v>
          </cell>
          <cell r="AD64" t="str">
            <v>No single unit - report total emissions</v>
          </cell>
          <cell r="AE64" t="str">
            <v>No single factor - report total emissions</v>
          </cell>
        </row>
      </sheetData>
      <sheetData sheetId="2"/>
      <sheetData sheetId="3"/>
      <sheetData sheetId="4"/>
      <sheetData sheetId="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resourceefficientscotland.com/resource/resource-efficient-scotland-climate-change-assessment-tool-ccat"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08"/>
  <sheetViews>
    <sheetView tabSelected="1" zoomScale="80" zoomScaleNormal="80" workbookViewId="0">
      <selection activeCell="B24" sqref="B24:E24"/>
    </sheetView>
  </sheetViews>
  <sheetFormatPr defaultRowHeight="15" x14ac:dyDescent="0.25"/>
  <cols>
    <col min="1" max="1" width="8" style="38" customWidth="1"/>
    <col min="2" max="2" width="71" style="38" customWidth="1"/>
    <col min="3" max="3" width="27" style="38" customWidth="1"/>
    <col min="4" max="4" width="27.7109375" style="38" customWidth="1"/>
    <col min="5" max="5" width="99.5703125" style="38" customWidth="1"/>
    <col min="6" max="6" width="34.140625" style="38" customWidth="1"/>
    <col min="7" max="7" width="58.28515625" style="38" customWidth="1"/>
    <col min="8" max="8" width="14.42578125" style="38" customWidth="1"/>
    <col min="9" max="9" width="41" style="38" customWidth="1"/>
    <col min="10" max="10" width="29.28515625" style="38" customWidth="1"/>
    <col min="11" max="11" width="28.85546875" style="38" customWidth="1"/>
    <col min="12" max="12" width="20.85546875" style="38" customWidth="1"/>
    <col min="13" max="13" width="25.140625" style="38" customWidth="1"/>
    <col min="14" max="14" width="19" style="38" customWidth="1"/>
    <col min="15" max="16384" width="9.140625" style="38"/>
  </cols>
  <sheetData>
    <row r="1" spans="1:15" ht="33.75" customHeight="1" x14ac:dyDescent="0.25">
      <c r="A1" s="510" t="s">
        <v>550</v>
      </c>
      <c r="B1" s="511"/>
      <c r="C1" s="511"/>
      <c r="D1" s="511"/>
      <c r="E1" s="511"/>
      <c r="F1" s="511"/>
      <c r="G1" s="511"/>
      <c r="H1" s="511"/>
      <c r="I1" s="511"/>
      <c r="J1" s="180"/>
      <c r="K1" s="180"/>
      <c r="L1" s="180"/>
      <c r="M1" s="181"/>
      <c r="N1" s="94"/>
      <c r="O1" s="94"/>
    </row>
    <row r="2" spans="1:15" ht="30" customHeight="1" x14ac:dyDescent="0.25">
      <c r="A2" s="182">
        <v>1</v>
      </c>
      <c r="B2" s="163" t="s">
        <v>549</v>
      </c>
      <c r="C2" s="163"/>
      <c r="D2" s="163"/>
      <c r="E2" s="163"/>
      <c r="F2" s="163"/>
      <c r="G2" s="163"/>
      <c r="H2" s="163"/>
      <c r="I2" s="163"/>
      <c r="J2" s="163"/>
      <c r="K2" s="163"/>
      <c r="L2" s="163"/>
      <c r="M2" s="183"/>
      <c r="N2" s="94"/>
      <c r="O2" s="94"/>
    </row>
    <row r="3" spans="1:15" ht="31.5" customHeight="1" x14ac:dyDescent="0.25">
      <c r="A3" s="184" t="s">
        <v>548</v>
      </c>
      <c r="B3" s="53" t="s">
        <v>547</v>
      </c>
      <c r="C3" s="45"/>
      <c r="D3" s="39"/>
      <c r="E3" s="39"/>
      <c r="F3" s="39"/>
      <c r="G3" s="39"/>
      <c r="H3" s="39"/>
      <c r="I3" s="39"/>
      <c r="J3" s="39"/>
      <c r="K3" s="39"/>
      <c r="L3" s="39"/>
      <c r="M3" s="185"/>
      <c r="N3" s="94"/>
    </row>
    <row r="4" spans="1:15" ht="20.25" customHeight="1" thickBot="1" x14ac:dyDescent="0.3">
      <c r="A4" s="186"/>
      <c r="B4" s="55" t="s">
        <v>546</v>
      </c>
      <c r="C4" s="162"/>
      <c r="D4" s="39"/>
      <c r="E4" s="39"/>
      <c r="F4" s="39"/>
      <c r="G4" s="39"/>
      <c r="H4" s="39"/>
      <c r="I4" s="39"/>
      <c r="J4" s="39"/>
      <c r="K4" s="39"/>
      <c r="L4" s="39"/>
      <c r="M4" s="187"/>
      <c r="N4" s="94"/>
    </row>
    <row r="5" spans="1:15" ht="24" customHeight="1" thickBot="1" x14ac:dyDescent="0.3">
      <c r="A5" s="188"/>
      <c r="B5" s="160" t="s">
        <v>947</v>
      </c>
      <c r="C5" s="161"/>
      <c r="D5" s="39"/>
      <c r="E5" s="39"/>
      <c r="F5" s="39"/>
      <c r="G5" s="39"/>
      <c r="H5" s="39"/>
      <c r="I5" s="39"/>
      <c r="J5" s="39"/>
      <c r="K5" s="39"/>
      <c r="L5" s="39"/>
      <c r="M5" s="187"/>
      <c r="N5" s="94"/>
    </row>
    <row r="6" spans="1:15" ht="27.75" customHeight="1" x14ac:dyDescent="0.25">
      <c r="A6" s="189" t="s">
        <v>545</v>
      </c>
      <c r="B6" s="56" t="s">
        <v>544</v>
      </c>
      <c r="C6" s="41"/>
      <c r="D6" s="39"/>
      <c r="E6" s="39"/>
      <c r="F6" s="39"/>
      <c r="G6" s="39"/>
      <c r="H6" s="39"/>
      <c r="I6" s="39"/>
      <c r="J6" s="39"/>
      <c r="K6" s="39"/>
      <c r="L6" s="39"/>
      <c r="M6" s="187"/>
      <c r="N6" s="94"/>
    </row>
    <row r="7" spans="1:15" ht="18" customHeight="1" thickBot="1" x14ac:dyDescent="0.3">
      <c r="A7" s="189"/>
      <c r="B7" s="55" t="s">
        <v>543</v>
      </c>
      <c r="C7" s="41"/>
      <c r="D7" s="39"/>
      <c r="E7" s="39"/>
      <c r="F7" s="39"/>
      <c r="G7" s="39"/>
      <c r="H7" s="39"/>
      <c r="I7" s="39"/>
      <c r="J7" s="39"/>
      <c r="K7" s="39"/>
      <c r="L7" s="39"/>
      <c r="M7" s="187"/>
      <c r="N7" s="94"/>
    </row>
    <row r="8" spans="1:15" ht="24" customHeight="1" thickBot="1" x14ac:dyDescent="0.3">
      <c r="A8" s="188"/>
      <c r="B8" s="160" t="s">
        <v>902</v>
      </c>
      <c r="C8" s="155"/>
      <c r="D8" s="39"/>
      <c r="E8" s="39"/>
      <c r="F8" s="39"/>
      <c r="G8" s="39"/>
      <c r="H8" s="39"/>
      <c r="I8" s="39"/>
      <c r="J8" s="39"/>
      <c r="K8" s="39"/>
      <c r="L8" s="39"/>
      <c r="M8" s="187"/>
      <c r="N8" s="94"/>
    </row>
    <row r="9" spans="1:15" ht="28.5" customHeight="1" thickBot="1" x14ac:dyDescent="0.3">
      <c r="A9" s="189" t="s">
        <v>542</v>
      </c>
      <c r="B9" s="53" t="s">
        <v>541</v>
      </c>
      <c r="C9" s="41"/>
      <c r="D9" s="39"/>
      <c r="E9" s="39"/>
      <c r="F9" s="39"/>
      <c r="G9" s="39"/>
      <c r="H9" s="39"/>
      <c r="I9" s="39"/>
      <c r="J9" s="39"/>
      <c r="K9" s="39"/>
      <c r="L9" s="39"/>
      <c r="M9" s="187"/>
      <c r="N9" s="94"/>
    </row>
    <row r="10" spans="1:15" ht="24" customHeight="1" thickBot="1" x14ac:dyDescent="0.3">
      <c r="A10" s="188"/>
      <c r="B10" s="242">
        <v>6214</v>
      </c>
      <c r="C10" s="155"/>
      <c r="D10" s="39"/>
      <c r="E10" s="39"/>
      <c r="F10" s="39"/>
      <c r="G10" s="39"/>
      <c r="H10" s="39"/>
      <c r="I10" s="39"/>
      <c r="J10" s="39"/>
      <c r="K10" s="39"/>
      <c r="L10" s="39"/>
      <c r="M10" s="187"/>
      <c r="N10" s="94"/>
    </row>
    <row r="11" spans="1:15" ht="28.5" customHeight="1" x14ac:dyDescent="0.25">
      <c r="A11" s="189" t="s">
        <v>540</v>
      </c>
      <c r="B11" s="53" t="s">
        <v>539</v>
      </c>
      <c r="C11" s="41"/>
      <c r="D11" s="39"/>
      <c r="E11" s="39"/>
      <c r="F11" s="39"/>
      <c r="G11" s="39"/>
      <c r="H11" s="39"/>
      <c r="I11" s="39"/>
      <c r="J11" s="39"/>
      <c r="K11" s="39"/>
      <c r="L11" s="39"/>
      <c r="M11" s="187"/>
      <c r="N11" s="94"/>
    </row>
    <row r="12" spans="1:15" ht="35.25" customHeight="1" thickBot="1" x14ac:dyDescent="0.3">
      <c r="A12" s="190"/>
      <c r="B12" s="516" t="s">
        <v>538</v>
      </c>
      <c r="C12" s="517"/>
      <c r="D12" s="517"/>
      <c r="E12" s="517"/>
      <c r="F12" s="39"/>
      <c r="G12" s="39"/>
      <c r="H12" s="39"/>
      <c r="I12" s="39"/>
      <c r="J12" s="39"/>
      <c r="K12" s="39"/>
      <c r="L12" s="39"/>
      <c r="M12" s="187"/>
      <c r="N12" s="94"/>
    </row>
    <row r="13" spans="1:15" ht="18.75" customHeight="1" x14ac:dyDescent="0.25">
      <c r="A13" s="190"/>
      <c r="B13" s="159" t="s">
        <v>537</v>
      </c>
      <c r="C13" s="158" t="s">
        <v>9</v>
      </c>
      <c r="D13" s="158" t="s">
        <v>536</v>
      </c>
      <c r="E13" s="157" t="s">
        <v>8</v>
      </c>
      <c r="F13" s="39"/>
      <c r="G13" s="39"/>
      <c r="H13" s="39"/>
      <c r="I13" s="39"/>
      <c r="J13" s="39"/>
      <c r="K13" s="39"/>
      <c r="L13" s="39"/>
      <c r="M13" s="187"/>
      <c r="N13" s="94"/>
    </row>
    <row r="14" spans="1:15" ht="14.25" customHeight="1" x14ac:dyDescent="0.25">
      <c r="A14" s="190"/>
      <c r="B14" s="109" t="s">
        <v>888</v>
      </c>
      <c r="C14" s="118" t="str">
        <f>VLOOKUP($B14,ListsReq!$BB$3:$BC$14,2,FALSE)</f>
        <v>m2</v>
      </c>
      <c r="D14" s="259">
        <v>331349</v>
      </c>
      <c r="E14" s="108"/>
      <c r="F14" s="39"/>
      <c r="G14" s="39"/>
      <c r="H14" s="39"/>
      <c r="I14" s="39"/>
      <c r="J14" s="39"/>
      <c r="K14" s="39"/>
      <c r="L14" s="39"/>
      <c r="M14" s="187"/>
      <c r="N14" s="94"/>
    </row>
    <row r="15" spans="1:15" ht="14.25" customHeight="1" x14ac:dyDescent="0.25">
      <c r="A15" s="190"/>
      <c r="B15" s="109" t="s">
        <v>721</v>
      </c>
      <c r="C15" s="118" t="str">
        <f>VLOOKUP($B15,ListsReq!$BB$3:$BC$14,2,FALSE)</f>
        <v xml:space="preserve">population </v>
      </c>
      <c r="D15" s="259">
        <v>122440</v>
      </c>
      <c r="E15" s="108"/>
      <c r="F15" s="39"/>
      <c r="G15" s="39"/>
      <c r="H15" s="39"/>
      <c r="I15" s="39"/>
      <c r="J15" s="39"/>
      <c r="K15" s="39"/>
      <c r="L15" s="39"/>
      <c r="M15" s="187"/>
      <c r="N15" s="94"/>
    </row>
    <row r="16" spans="1:15" ht="30" customHeight="1" x14ac:dyDescent="0.25">
      <c r="A16" s="189" t="s">
        <v>534</v>
      </c>
      <c r="B16" s="46" t="s">
        <v>533</v>
      </c>
      <c r="C16" s="45"/>
      <c r="D16" s="39"/>
      <c r="E16" s="39"/>
      <c r="F16" s="39"/>
      <c r="G16" s="39"/>
      <c r="H16" s="39"/>
      <c r="I16" s="39"/>
      <c r="J16" s="39"/>
      <c r="K16" s="39"/>
      <c r="L16" s="39"/>
      <c r="M16" s="187"/>
      <c r="N16" s="94"/>
    </row>
    <row r="17" spans="1:14" ht="19.5" customHeight="1" thickBot="1" x14ac:dyDescent="0.3">
      <c r="A17" s="189"/>
      <c r="B17" s="514" t="s">
        <v>532</v>
      </c>
      <c r="C17" s="515"/>
      <c r="D17" s="515"/>
      <c r="E17" s="515"/>
      <c r="F17" s="39"/>
      <c r="G17" s="39"/>
      <c r="H17" s="39"/>
      <c r="I17" s="39"/>
      <c r="J17" s="39"/>
      <c r="K17" s="39"/>
      <c r="L17" s="39"/>
      <c r="M17" s="187"/>
      <c r="N17" s="94"/>
    </row>
    <row r="18" spans="1:14" ht="24" customHeight="1" thickBot="1" x14ac:dyDescent="0.3">
      <c r="A18" s="188"/>
      <c r="B18" s="349">
        <v>318623000</v>
      </c>
      <c r="C18" s="155"/>
      <c r="D18" s="39"/>
      <c r="E18" s="39"/>
      <c r="F18" s="39"/>
      <c r="G18" s="39"/>
      <c r="H18" s="39"/>
      <c r="I18" s="39"/>
      <c r="J18" s="39"/>
      <c r="K18" s="39"/>
      <c r="L18" s="39"/>
      <c r="M18" s="187"/>
      <c r="N18" s="94"/>
    </row>
    <row r="19" spans="1:14" ht="30" customHeight="1" x14ac:dyDescent="0.25">
      <c r="A19" s="189" t="s">
        <v>531</v>
      </c>
      <c r="B19" s="46" t="s">
        <v>530</v>
      </c>
      <c r="C19" s="45"/>
      <c r="D19" s="39"/>
      <c r="E19" s="39"/>
      <c r="F19" s="39"/>
      <c r="G19" s="39"/>
      <c r="H19" s="39"/>
      <c r="I19" s="39"/>
      <c r="J19" s="39"/>
      <c r="K19" s="39"/>
      <c r="L19" s="39"/>
      <c r="M19" s="187"/>
      <c r="N19" s="94"/>
    </row>
    <row r="20" spans="1:14" ht="19.5" customHeight="1" thickBot="1" x14ac:dyDescent="0.3">
      <c r="A20" s="189"/>
      <c r="B20" s="514" t="s">
        <v>529</v>
      </c>
      <c r="C20" s="515"/>
      <c r="D20" s="515"/>
      <c r="E20" s="515"/>
      <c r="F20" s="39"/>
      <c r="G20" s="39"/>
      <c r="H20" s="39"/>
      <c r="I20" s="39"/>
      <c r="J20" s="39"/>
      <c r="K20" s="39"/>
      <c r="L20" s="39"/>
      <c r="M20" s="187"/>
      <c r="N20" s="94"/>
    </row>
    <row r="21" spans="1:14" ht="24" customHeight="1" thickBot="1" x14ac:dyDescent="0.3">
      <c r="A21" s="188"/>
      <c r="B21" s="156" t="s">
        <v>886</v>
      </c>
      <c r="C21" s="155"/>
      <c r="D21" s="39"/>
      <c r="E21" s="39"/>
      <c r="F21" s="39"/>
      <c r="G21" s="39"/>
      <c r="H21" s="39"/>
      <c r="I21" s="39"/>
      <c r="J21" s="39"/>
      <c r="K21" s="39"/>
      <c r="L21" s="39"/>
      <c r="M21" s="187"/>
      <c r="N21" s="94"/>
    </row>
    <row r="22" spans="1:14" ht="30.75" customHeight="1" x14ac:dyDescent="0.25">
      <c r="A22" s="188" t="s">
        <v>528</v>
      </c>
      <c r="B22" s="154" t="s">
        <v>527</v>
      </c>
      <c r="C22" s="39"/>
      <c r="D22" s="39"/>
      <c r="E22" s="39"/>
      <c r="F22" s="39"/>
      <c r="G22" s="39"/>
      <c r="H22" s="39"/>
      <c r="I22" s="39"/>
      <c r="J22" s="39"/>
      <c r="K22" s="39"/>
      <c r="L22" s="39"/>
      <c r="M22" s="187"/>
      <c r="N22" s="94"/>
    </row>
    <row r="23" spans="1:14" ht="18.75" customHeight="1" thickBot="1" x14ac:dyDescent="0.3">
      <c r="A23" s="188"/>
      <c r="B23" s="514" t="s">
        <v>526</v>
      </c>
      <c r="C23" s="515"/>
      <c r="D23" s="515"/>
      <c r="E23" s="515"/>
      <c r="F23" s="39"/>
      <c r="G23" s="39"/>
      <c r="H23" s="39"/>
      <c r="I23" s="39"/>
      <c r="J23" s="39"/>
      <c r="K23" s="39"/>
      <c r="L23" s="39"/>
      <c r="M23" s="187"/>
      <c r="N23" s="94"/>
    </row>
    <row r="24" spans="1:14" ht="126.75" customHeight="1" thickBot="1" x14ac:dyDescent="0.3">
      <c r="A24" s="188"/>
      <c r="B24" s="518" t="s">
        <v>1051</v>
      </c>
      <c r="C24" s="519"/>
      <c r="D24" s="519"/>
      <c r="E24" s="520"/>
      <c r="F24" s="39"/>
      <c r="G24" s="39"/>
      <c r="H24" s="39"/>
      <c r="I24" s="39"/>
      <c r="J24" s="39"/>
      <c r="K24" s="39"/>
      <c r="L24" s="39"/>
      <c r="M24" s="187"/>
      <c r="N24" s="94"/>
    </row>
    <row r="25" spans="1:14" ht="19.5" customHeight="1" x14ac:dyDescent="0.25">
      <c r="A25" s="189"/>
      <c r="B25" s="514"/>
      <c r="C25" s="515"/>
      <c r="D25" s="515"/>
      <c r="E25" s="515"/>
      <c r="F25" s="39"/>
      <c r="G25" s="39"/>
      <c r="H25" s="39"/>
      <c r="I25" s="39"/>
      <c r="J25" s="39"/>
      <c r="K25" s="39"/>
      <c r="L25" s="39"/>
      <c r="M25" s="187"/>
      <c r="N25" s="94"/>
    </row>
    <row r="26" spans="1:14" ht="33" customHeight="1" x14ac:dyDescent="0.25">
      <c r="A26" s="191">
        <v>2</v>
      </c>
      <c r="B26" s="153" t="s">
        <v>525</v>
      </c>
      <c r="C26" s="153"/>
      <c r="D26" s="153"/>
      <c r="E26" s="153"/>
      <c r="F26" s="153"/>
      <c r="G26" s="153"/>
      <c r="H26" s="153"/>
      <c r="I26" s="153"/>
      <c r="J26" s="153"/>
      <c r="K26" s="153"/>
      <c r="L26" s="153"/>
      <c r="M26" s="192"/>
      <c r="N26" s="94"/>
    </row>
    <row r="27" spans="1:14" ht="21.75" customHeight="1" x14ac:dyDescent="0.25">
      <c r="A27" s="193"/>
      <c r="B27" s="142" t="s">
        <v>524</v>
      </c>
      <c r="C27" s="142"/>
      <c r="D27" s="142"/>
      <c r="E27" s="142"/>
      <c r="F27" s="142"/>
      <c r="G27" s="142"/>
      <c r="H27" s="142"/>
      <c r="I27" s="142"/>
      <c r="J27" s="142"/>
      <c r="K27" s="142"/>
      <c r="L27" s="142"/>
      <c r="M27" s="194"/>
      <c r="N27" s="94"/>
    </row>
    <row r="28" spans="1:14" ht="20.25" customHeight="1" thickBot="1" x14ac:dyDescent="0.3">
      <c r="A28" s="195" t="s">
        <v>6</v>
      </c>
      <c r="B28" s="521" t="s">
        <v>523</v>
      </c>
      <c r="C28" s="522"/>
      <c r="D28" s="522"/>
      <c r="E28" s="522"/>
      <c r="F28" s="138"/>
      <c r="G28" s="138"/>
      <c r="H28" s="138"/>
      <c r="I28" s="138"/>
      <c r="J28" s="138"/>
      <c r="K28" s="138"/>
      <c r="L28" s="138"/>
      <c r="M28" s="196"/>
      <c r="N28" s="94"/>
    </row>
    <row r="29" spans="1:14" ht="126.75" customHeight="1" thickBot="1" x14ac:dyDescent="0.3">
      <c r="A29" s="197"/>
      <c r="B29" s="523" t="s">
        <v>1052</v>
      </c>
      <c r="C29" s="524"/>
      <c r="D29" s="524"/>
      <c r="E29" s="525"/>
      <c r="F29" s="138"/>
      <c r="G29" s="138"/>
      <c r="H29" s="138"/>
      <c r="I29" s="138"/>
      <c r="J29" s="138"/>
      <c r="K29" s="138"/>
      <c r="L29" s="138"/>
      <c r="M29" s="196"/>
      <c r="N29" s="94"/>
    </row>
    <row r="30" spans="1:14" ht="20.25" customHeight="1" thickBot="1" x14ac:dyDescent="0.3">
      <c r="A30" s="195" t="s">
        <v>11</v>
      </c>
      <c r="B30" s="512" t="s">
        <v>522</v>
      </c>
      <c r="C30" s="513"/>
      <c r="D30" s="513"/>
      <c r="E30" s="513"/>
      <c r="F30" s="138"/>
      <c r="G30" s="138"/>
      <c r="H30" s="138"/>
      <c r="I30" s="138"/>
      <c r="J30" s="138"/>
      <c r="K30" s="138"/>
      <c r="L30" s="138"/>
      <c r="M30" s="196"/>
      <c r="N30" s="94"/>
    </row>
    <row r="31" spans="1:14" ht="195.75" customHeight="1" thickBot="1" x14ac:dyDescent="0.3">
      <c r="A31" s="197"/>
      <c r="B31" s="523" t="s">
        <v>1080</v>
      </c>
      <c r="C31" s="524"/>
      <c r="D31" s="524"/>
      <c r="E31" s="525"/>
      <c r="F31" s="138"/>
      <c r="G31" s="138"/>
      <c r="H31" s="138"/>
      <c r="I31" s="138"/>
      <c r="J31" s="138"/>
      <c r="K31" s="138"/>
      <c r="L31" s="138"/>
      <c r="M31" s="196"/>
      <c r="N31" s="94"/>
    </row>
    <row r="32" spans="1:14" ht="409.6" customHeight="1" thickBot="1" x14ac:dyDescent="0.3">
      <c r="A32" s="198"/>
      <c r="B32" s="526"/>
      <c r="C32" s="527"/>
      <c r="D32" s="527"/>
      <c r="E32" s="528"/>
      <c r="F32" s="138"/>
      <c r="G32" s="138"/>
      <c r="H32" s="138"/>
      <c r="I32" s="138"/>
      <c r="J32" s="138"/>
      <c r="K32" s="138"/>
      <c r="L32" s="138"/>
      <c r="M32" s="196"/>
      <c r="N32" s="94"/>
    </row>
    <row r="33" spans="1:14" ht="54.75" customHeight="1" x14ac:dyDescent="0.25">
      <c r="A33" s="199"/>
      <c r="B33" s="138"/>
      <c r="C33" s="138"/>
      <c r="D33" s="138"/>
      <c r="E33" s="138"/>
      <c r="F33" s="138"/>
      <c r="G33" s="138"/>
      <c r="H33" s="138"/>
      <c r="I33" s="138"/>
      <c r="J33" s="138"/>
      <c r="K33" s="138"/>
      <c r="L33" s="138"/>
      <c r="M33" s="196"/>
      <c r="N33" s="94"/>
    </row>
    <row r="34" spans="1:14" ht="24" customHeight="1" x14ac:dyDescent="0.25">
      <c r="A34" s="200"/>
      <c r="B34" s="142" t="s">
        <v>521</v>
      </c>
      <c r="C34" s="142"/>
      <c r="D34" s="142"/>
      <c r="E34" s="142"/>
      <c r="F34" s="142"/>
      <c r="G34" s="142"/>
      <c r="H34" s="142"/>
      <c r="I34" s="142"/>
      <c r="J34" s="142"/>
      <c r="K34" s="142"/>
      <c r="L34" s="142"/>
      <c r="M34" s="201"/>
      <c r="N34" s="94"/>
    </row>
    <row r="35" spans="1:14" ht="21" customHeight="1" x14ac:dyDescent="0.25">
      <c r="A35" s="202" t="s">
        <v>520</v>
      </c>
      <c r="B35" s="529" t="s">
        <v>519</v>
      </c>
      <c r="C35" s="530"/>
      <c r="D35" s="530"/>
      <c r="E35" s="530"/>
      <c r="F35" s="138"/>
      <c r="G35" s="138"/>
      <c r="H35" s="138"/>
      <c r="I35" s="138"/>
      <c r="J35" s="138"/>
      <c r="K35" s="138"/>
      <c r="L35" s="138"/>
      <c r="M35" s="196"/>
      <c r="N35" s="94"/>
    </row>
    <row r="36" spans="1:14" ht="22.5" customHeight="1" thickBot="1" x14ac:dyDescent="0.3">
      <c r="A36" s="203"/>
      <c r="B36" s="152" t="s">
        <v>518</v>
      </c>
      <c r="C36" s="151"/>
      <c r="D36" s="151"/>
      <c r="E36" s="151"/>
      <c r="F36" s="138"/>
      <c r="G36" s="138"/>
      <c r="H36" s="138"/>
      <c r="I36" s="138"/>
      <c r="J36" s="138"/>
      <c r="K36" s="138"/>
      <c r="L36" s="138"/>
      <c r="M36" s="196"/>
      <c r="N36" s="94"/>
    </row>
    <row r="37" spans="1:14" ht="18.75" customHeight="1" x14ac:dyDescent="0.25">
      <c r="A37" s="199"/>
      <c r="B37" s="150" t="s">
        <v>517</v>
      </c>
      <c r="C37" s="531" t="s">
        <v>509</v>
      </c>
      <c r="D37" s="531"/>
      <c r="E37" s="532"/>
      <c r="F37" s="138"/>
      <c r="G37" s="138"/>
      <c r="H37" s="138"/>
      <c r="I37" s="138"/>
      <c r="J37" s="138"/>
      <c r="K37" s="138"/>
      <c r="L37" s="138"/>
      <c r="M37" s="196"/>
      <c r="N37" s="94"/>
    </row>
    <row r="38" spans="1:14" ht="33" customHeight="1" x14ac:dyDescent="0.25">
      <c r="A38" s="199"/>
      <c r="B38" s="260" t="s">
        <v>981</v>
      </c>
      <c r="C38" s="506" t="s">
        <v>982</v>
      </c>
      <c r="D38" s="507"/>
      <c r="E38" s="247"/>
      <c r="F38" s="138"/>
      <c r="G38" s="138"/>
      <c r="H38" s="138"/>
      <c r="I38" s="138"/>
      <c r="J38" s="138"/>
      <c r="K38" s="138"/>
      <c r="L38" s="138"/>
      <c r="M38" s="196"/>
      <c r="N38" s="94"/>
    </row>
    <row r="39" spans="1:14" ht="14.25" customHeight="1" x14ac:dyDescent="0.25">
      <c r="A39" s="199"/>
      <c r="B39" s="261" t="s">
        <v>961</v>
      </c>
      <c r="C39" s="508" t="s">
        <v>1053</v>
      </c>
      <c r="D39" s="509"/>
      <c r="E39" s="246"/>
      <c r="F39" s="138"/>
      <c r="G39" s="138"/>
      <c r="H39" s="138"/>
      <c r="I39" s="138"/>
      <c r="J39" s="138"/>
      <c r="K39" s="138"/>
      <c r="L39" s="138"/>
      <c r="M39" s="196"/>
      <c r="N39" s="94"/>
    </row>
    <row r="40" spans="1:14" ht="14.25" customHeight="1" x14ac:dyDescent="0.25">
      <c r="A40" s="199"/>
      <c r="B40" s="261" t="s">
        <v>962</v>
      </c>
      <c r="C40" s="262"/>
      <c r="D40" s="263"/>
      <c r="E40" s="247"/>
      <c r="F40" s="138"/>
      <c r="G40" s="138"/>
      <c r="H40" s="138"/>
      <c r="I40" s="138"/>
      <c r="J40" s="138"/>
      <c r="K40" s="138"/>
      <c r="L40" s="138"/>
      <c r="M40" s="196"/>
      <c r="N40" s="94"/>
    </row>
    <row r="41" spans="1:14" ht="14.25" customHeight="1" x14ac:dyDescent="0.25">
      <c r="A41" s="199"/>
      <c r="B41" s="261" t="s">
        <v>963</v>
      </c>
      <c r="C41" s="262"/>
      <c r="D41" s="263"/>
      <c r="E41" s="247"/>
      <c r="F41" s="138"/>
      <c r="G41" s="138"/>
      <c r="H41" s="138"/>
      <c r="I41" s="138"/>
      <c r="J41" s="138"/>
      <c r="K41" s="138"/>
      <c r="L41" s="138"/>
      <c r="M41" s="196"/>
      <c r="N41" s="94"/>
    </row>
    <row r="42" spans="1:14" ht="14.25" customHeight="1" x14ac:dyDescent="0.25">
      <c r="A42" s="199"/>
      <c r="B42" s="261" t="s">
        <v>964</v>
      </c>
      <c r="C42" s="262"/>
      <c r="D42" s="263"/>
      <c r="E42" s="247"/>
      <c r="F42" s="138"/>
      <c r="G42" s="138"/>
      <c r="H42" s="138"/>
      <c r="I42" s="138"/>
      <c r="J42" s="138"/>
      <c r="K42" s="138"/>
      <c r="L42" s="138"/>
      <c r="M42" s="196"/>
      <c r="N42" s="94"/>
    </row>
    <row r="43" spans="1:14" ht="14.25" customHeight="1" x14ac:dyDescent="0.25">
      <c r="A43" s="199"/>
      <c r="B43" s="261" t="s">
        <v>965</v>
      </c>
      <c r="C43" s="262"/>
      <c r="D43" s="263"/>
      <c r="E43" s="247"/>
      <c r="F43" s="138"/>
      <c r="G43" s="138"/>
      <c r="H43" s="138"/>
      <c r="I43" s="138"/>
      <c r="J43" s="138"/>
      <c r="K43" s="138"/>
      <c r="L43" s="138"/>
      <c r="M43" s="196"/>
      <c r="N43" s="94"/>
    </row>
    <row r="44" spans="1:14" ht="14.25" customHeight="1" x14ac:dyDescent="0.25">
      <c r="A44" s="199"/>
      <c r="B44" s="261" t="s">
        <v>966</v>
      </c>
      <c r="C44" s="262"/>
      <c r="D44" s="263"/>
      <c r="E44" s="247"/>
      <c r="F44" s="138"/>
      <c r="G44" s="138"/>
      <c r="H44" s="138"/>
      <c r="I44" s="138"/>
      <c r="J44" s="138"/>
      <c r="K44" s="138"/>
      <c r="L44" s="138"/>
      <c r="M44" s="196"/>
      <c r="N44" s="94"/>
    </row>
    <row r="45" spans="1:14" ht="14.25" customHeight="1" x14ac:dyDescent="0.25">
      <c r="A45" s="199"/>
      <c r="B45" s="261" t="s">
        <v>967</v>
      </c>
      <c r="C45" s="262"/>
      <c r="D45" s="263"/>
      <c r="E45" s="247"/>
      <c r="F45" s="138"/>
      <c r="G45" s="138"/>
      <c r="H45" s="138"/>
      <c r="I45" s="138"/>
      <c r="J45" s="138"/>
      <c r="K45" s="138"/>
      <c r="L45" s="138"/>
      <c r="M45" s="196"/>
      <c r="N45" s="94"/>
    </row>
    <row r="46" spans="1:14" ht="14.25" customHeight="1" thickBot="1" x14ac:dyDescent="0.3">
      <c r="A46" s="199"/>
      <c r="B46" s="261" t="s">
        <v>968</v>
      </c>
      <c r="C46" s="264"/>
      <c r="D46" s="265"/>
      <c r="E46" s="248"/>
      <c r="F46" s="138"/>
      <c r="G46" s="138"/>
      <c r="H46" s="138"/>
      <c r="I46" s="138"/>
      <c r="J46" s="138"/>
      <c r="K46" s="138"/>
      <c r="L46" s="138"/>
      <c r="M46" s="196"/>
      <c r="N46" s="94"/>
    </row>
    <row r="47" spans="1:14" ht="24.75" customHeight="1" x14ac:dyDescent="0.25">
      <c r="A47" s="199" t="s">
        <v>516</v>
      </c>
      <c r="B47" s="557" t="s">
        <v>515</v>
      </c>
      <c r="C47" s="550"/>
      <c r="D47" s="550"/>
      <c r="E47" s="550"/>
      <c r="F47" s="138"/>
      <c r="G47" s="138"/>
      <c r="H47" s="138"/>
      <c r="I47" s="138"/>
      <c r="J47" s="138"/>
      <c r="K47" s="138"/>
      <c r="L47" s="138"/>
      <c r="M47" s="196"/>
      <c r="N47" s="94"/>
    </row>
    <row r="48" spans="1:14" ht="15.75" customHeight="1" thickBot="1" x14ac:dyDescent="0.3">
      <c r="A48" s="199"/>
      <c r="B48" s="555" t="s">
        <v>514</v>
      </c>
      <c r="C48" s="556"/>
      <c r="D48" s="556"/>
      <c r="E48" s="556"/>
      <c r="F48" s="138"/>
      <c r="G48" s="138"/>
      <c r="H48" s="138"/>
      <c r="I48" s="138"/>
      <c r="J48" s="138"/>
      <c r="K48" s="138"/>
      <c r="L48" s="138"/>
      <c r="M48" s="196"/>
      <c r="N48" s="94"/>
    </row>
    <row r="49" spans="1:14" ht="66.75" customHeight="1" thickBot="1" x14ac:dyDescent="0.3">
      <c r="A49" s="199"/>
      <c r="B49" s="523" t="s">
        <v>1021</v>
      </c>
      <c r="C49" s="524"/>
      <c r="D49" s="524"/>
      <c r="E49" s="525"/>
      <c r="F49" s="138"/>
      <c r="G49" s="138"/>
      <c r="H49" s="138"/>
      <c r="I49" s="138"/>
      <c r="J49" s="138"/>
      <c r="K49" s="138"/>
      <c r="L49" s="138"/>
      <c r="M49" s="196"/>
      <c r="N49" s="94"/>
    </row>
    <row r="50" spans="1:14" ht="24" customHeight="1" x14ac:dyDescent="0.25">
      <c r="A50" s="199" t="s">
        <v>513</v>
      </c>
      <c r="B50" s="550" t="s">
        <v>512</v>
      </c>
      <c r="C50" s="550"/>
      <c r="D50" s="550"/>
      <c r="E50" s="550"/>
      <c r="F50" s="138"/>
      <c r="G50" s="138"/>
      <c r="H50" s="138"/>
      <c r="I50" s="138"/>
      <c r="J50" s="138"/>
      <c r="K50" s="138"/>
      <c r="L50" s="138"/>
      <c r="M50" s="196"/>
      <c r="N50" s="94"/>
    </row>
    <row r="51" spans="1:14" ht="22.5" customHeight="1" thickBot="1" x14ac:dyDescent="0.3">
      <c r="A51" s="199"/>
      <c r="B51" s="149" t="s">
        <v>511</v>
      </c>
      <c r="C51" s="138"/>
      <c r="D51" s="138"/>
      <c r="E51" s="138"/>
      <c r="F51" s="138"/>
      <c r="G51" s="138"/>
      <c r="H51" s="138"/>
      <c r="I51" s="138"/>
      <c r="J51" s="138"/>
      <c r="K51" s="138"/>
      <c r="L51" s="138"/>
      <c r="M51" s="196"/>
      <c r="N51" s="94"/>
    </row>
    <row r="52" spans="1:14" ht="18.75" customHeight="1" x14ac:dyDescent="0.25">
      <c r="A52" s="199"/>
      <c r="B52" s="148" t="s">
        <v>510</v>
      </c>
      <c r="C52" s="147" t="s">
        <v>509</v>
      </c>
      <c r="D52" s="147" t="s">
        <v>508</v>
      </c>
      <c r="E52" s="146" t="s">
        <v>8</v>
      </c>
      <c r="F52" s="138"/>
      <c r="G52" s="138"/>
      <c r="H52" s="138"/>
      <c r="I52" s="138"/>
      <c r="J52" s="138"/>
      <c r="K52" s="138"/>
      <c r="L52" s="138"/>
      <c r="M52" s="196"/>
      <c r="N52" s="94"/>
    </row>
    <row r="53" spans="1:14" ht="62.25" customHeight="1" x14ac:dyDescent="0.25">
      <c r="A53" s="199"/>
      <c r="B53" s="266" t="s">
        <v>397</v>
      </c>
      <c r="C53" s="272" t="s">
        <v>948</v>
      </c>
      <c r="D53" s="257" t="s">
        <v>969</v>
      </c>
      <c r="E53" s="268" t="s">
        <v>1054</v>
      </c>
      <c r="F53" s="138"/>
      <c r="G53" s="138"/>
      <c r="H53" s="138"/>
      <c r="I53" s="138"/>
      <c r="J53" s="138"/>
      <c r="K53" s="138"/>
      <c r="L53" s="138"/>
      <c r="M53" s="196"/>
      <c r="N53" s="94"/>
    </row>
    <row r="54" spans="1:14" ht="14.25" customHeight="1" x14ac:dyDescent="0.25">
      <c r="A54" s="199"/>
      <c r="B54" s="266" t="s">
        <v>507</v>
      </c>
      <c r="C54" s="560" t="s">
        <v>983</v>
      </c>
      <c r="D54" s="562" t="s">
        <v>984</v>
      </c>
      <c r="E54" s="564" t="s">
        <v>1055</v>
      </c>
      <c r="F54" s="138"/>
      <c r="G54" s="138"/>
      <c r="H54" s="138"/>
      <c r="I54" s="138"/>
      <c r="J54" s="138"/>
      <c r="K54" s="138"/>
      <c r="L54" s="138"/>
      <c r="M54" s="196"/>
      <c r="N54" s="94"/>
    </row>
    <row r="55" spans="1:14" ht="112.5" customHeight="1" x14ac:dyDescent="0.25">
      <c r="A55" s="199"/>
      <c r="B55" s="266" t="s">
        <v>506</v>
      </c>
      <c r="C55" s="561"/>
      <c r="D55" s="563"/>
      <c r="E55" s="564"/>
      <c r="F55" s="138"/>
      <c r="G55" s="138"/>
      <c r="H55" s="138"/>
      <c r="I55" s="138"/>
      <c r="J55" s="138"/>
      <c r="K55" s="138"/>
      <c r="L55" s="138"/>
      <c r="M55" s="196"/>
      <c r="N55" s="94"/>
    </row>
    <row r="56" spans="1:14" ht="61.5" customHeight="1" x14ac:dyDescent="0.25">
      <c r="A56" s="199"/>
      <c r="B56" s="266" t="s">
        <v>505</v>
      </c>
      <c r="C56" s="273" t="s">
        <v>949</v>
      </c>
      <c r="D56" s="257" t="s">
        <v>960</v>
      </c>
      <c r="E56" s="269" t="s">
        <v>1056</v>
      </c>
      <c r="F56" s="138"/>
      <c r="G56" s="138"/>
      <c r="H56" s="138"/>
      <c r="I56" s="138"/>
      <c r="J56" s="138"/>
      <c r="K56" s="138"/>
      <c r="L56" s="138"/>
      <c r="M56" s="196"/>
      <c r="N56" s="94"/>
    </row>
    <row r="57" spans="1:14" ht="45.75" customHeight="1" x14ac:dyDescent="0.25">
      <c r="A57" s="199"/>
      <c r="B57" s="266" t="s">
        <v>445</v>
      </c>
      <c r="C57" s="272" t="s">
        <v>950</v>
      </c>
      <c r="D57" s="257" t="s">
        <v>987</v>
      </c>
      <c r="E57" s="269" t="s">
        <v>951</v>
      </c>
      <c r="F57" s="138"/>
      <c r="G57" s="138"/>
      <c r="H57" s="138"/>
      <c r="I57" s="138"/>
      <c r="J57" s="138"/>
      <c r="K57" s="138"/>
      <c r="L57" s="138"/>
      <c r="M57" s="196"/>
      <c r="N57" s="94"/>
    </row>
    <row r="58" spans="1:14" ht="150" x14ac:dyDescent="0.25">
      <c r="A58" s="199"/>
      <c r="B58" s="266" t="s">
        <v>504</v>
      </c>
      <c r="C58" s="273" t="s">
        <v>985</v>
      </c>
      <c r="D58" s="257" t="s">
        <v>984</v>
      </c>
      <c r="E58" s="270" t="s">
        <v>1057</v>
      </c>
      <c r="F58" s="138"/>
      <c r="G58" s="138"/>
      <c r="H58" s="138"/>
      <c r="I58" s="138"/>
      <c r="J58" s="138"/>
      <c r="K58" s="138"/>
      <c r="L58" s="138"/>
      <c r="M58" s="196"/>
      <c r="N58" s="94"/>
    </row>
    <row r="59" spans="1:14" ht="84" customHeight="1" x14ac:dyDescent="0.25">
      <c r="A59" s="199"/>
      <c r="B59" s="266" t="s">
        <v>503</v>
      </c>
      <c r="C59" s="272" t="s">
        <v>1060</v>
      </c>
      <c r="D59" s="257" t="s">
        <v>987</v>
      </c>
      <c r="E59" s="269" t="s">
        <v>986</v>
      </c>
      <c r="F59" s="138"/>
      <c r="G59" s="138"/>
      <c r="H59" s="138"/>
      <c r="I59" s="138"/>
      <c r="J59" s="138"/>
      <c r="K59" s="138"/>
      <c r="L59" s="138"/>
      <c r="M59" s="196"/>
      <c r="N59" s="94"/>
    </row>
    <row r="60" spans="1:14" ht="63" customHeight="1" x14ac:dyDescent="0.25">
      <c r="A60" s="199"/>
      <c r="B60" s="266" t="s">
        <v>502</v>
      </c>
      <c r="C60" s="272" t="s">
        <v>1060</v>
      </c>
      <c r="D60" s="257" t="s">
        <v>987</v>
      </c>
      <c r="E60" s="268" t="s">
        <v>952</v>
      </c>
      <c r="F60" s="245"/>
      <c r="G60" s="138"/>
      <c r="H60" s="138"/>
      <c r="I60" s="138"/>
      <c r="J60" s="138"/>
      <c r="K60" s="138"/>
      <c r="L60" s="138"/>
      <c r="M60" s="196"/>
      <c r="N60" s="94"/>
    </row>
    <row r="61" spans="1:14" ht="150" customHeight="1" x14ac:dyDescent="0.25">
      <c r="A61" s="199"/>
      <c r="B61" s="266" t="s">
        <v>501</v>
      </c>
      <c r="C61" s="273" t="s">
        <v>949</v>
      </c>
      <c r="D61" s="257" t="s">
        <v>960</v>
      </c>
      <c r="E61" s="269" t="s">
        <v>1058</v>
      </c>
      <c r="F61" s="138"/>
      <c r="G61" s="138"/>
      <c r="H61" s="138"/>
      <c r="I61" s="138"/>
      <c r="J61" s="138"/>
      <c r="K61" s="138"/>
      <c r="L61" s="138"/>
      <c r="M61" s="196"/>
      <c r="N61" s="94"/>
    </row>
    <row r="62" spans="1:14" ht="135.75" customHeight="1" x14ac:dyDescent="0.25">
      <c r="A62" s="199"/>
      <c r="B62" s="271" t="s">
        <v>421</v>
      </c>
      <c r="C62" s="272" t="s">
        <v>1060</v>
      </c>
      <c r="D62" s="258" t="s">
        <v>987</v>
      </c>
      <c r="E62" s="269" t="s">
        <v>1059</v>
      </c>
      <c r="F62" s="138"/>
      <c r="G62" s="138"/>
      <c r="H62" s="138"/>
      <c r="I62" s="138"/>
      <c r="J62" s="138"/>
      <c r="K62" s="138"/>
      <c r="L62" s="138"/>
      <c r="M62" s="196"/>
      <c r="N62" s="94"/>
    </row>
    <row r="63" spans="1:14" ht="50.25" customHeight="1" thickBot="1" x14ac:dyDescent="0.3">
      <c r="A63" s="199"/>
      <c r="B63" s="266" t="s">
        <v>123</v>
      </c>
      <c r="C63" s="274" t="s">
        <v>988</v>
      </c>
      <c r="D63" s="257" t="s">
        <v>958</v>
      </c>
      <c r="E63" s="268" t="s">
        <v>959</v>
      </c>
      <c r="F63" s="138"/>
      <c r="G63" s="138"/>
      <c r="H63" s="138"/>
      <c r="I63" s="138"/>
      <c r="J63" s="138"/>
      <c r="K63" s="138"/>
      <c r="L63" s="138"/>
      <c r="M63" s="196"/>
      <c r="N63" s="94"/>
    </row>
    <row r="64" spans="1:14" ht="27.75" customHeight="1" x14ac:dyDescent="0.25">
      <c r="A64" s="204" t="s">
        <v>500</v>
      </c>
      <c r="B64" s="141" t="s">
        <v>499</v>
      </c>
      <c r="C64" s="140"/>
      <c r="D64" s="138"/>
      <c r="E64" s="138"/>
      <c r="F64" s="138"/>
      <c r="G64" s="138"/>
      <c r="H64" s="138"/>
      <c r="I64" s="138"/>
      <c r="J64" s="138"/>
      <c r="K64" s="138"/>
      <c r="L64" s="138"/>
      <c r="M64" s="196"/>
      <c r="N64" s="94"/>
    </row>
    <row r="65" spans="1:14" ht="21" customHeight="1" thickBot="1" x14ac:dyDescent="0.3">
      <c r="A65" s="204"/>
      <c r="B65" s="145" t="s">
        <v>498</v>
      </c>
      <c r="C65" s="139"/>
      <c r="D65" s="138"/>
      <c r="E65" s="138"/>
      <c r="F65" s="138"/>
      <c r="G65" s="138"/>
      <c r="H65" s="138"/>
      <c r="I65" s="138"/>
      <c r="J65" s="138"/>
      <c r="K65" s="138"/>
      <c r="L65" s="138"/>
      <c r="M65" s="196"/>
      <c r="N65" s="94"/>
    </row>
    <row r="66" spans="1:14" ht="78.75" customHeight="1" thickBot="1" x14ac:dyDescent="0.3">
      <c r="A66" s="204"/>
      <c r="B66" s="523" t="s">
        <v>1091</v>
      </c>
      <c r="C66" s="551"/>
      <c r="D66" s="551"/>
      <c r="E66" s="552"/>
      <c r="F66" s="138"/>
      <c r="G66" s="138"/>
      <c r="H66" s="138"/>
      <c r="I66" s="138"/>
      <c r="J66" s="138"/>
      <c r="K66" s="138"/>
      <c r="L66" s="138"/>
      <c r="M66" s="196"/>
      <c r="N66" s="94"/>
    </row>
    <row r="67" spans="1:14" ht="27.75" customHeight="1" x14ac:dyDescent="0.25">
      <c r="A67" s="204" t="s">
        <v>497</v>
      </c>
      <c r="B67" s="557" t="s">
        <v>496</v>
      </c>
      <c r="C67" s="550"/>
      <c r="D67" s="550"/>
      <c r="E67" s="550"/>
      <c r="F67" s="138"/>
      <c r="G67" s="138"/>
      <c r="H67" s="138"/>
      <c r="I67" s="138"/>
      <c r="J67" s="138"/>
      <c r="K67" s="138"/>
      <c r="L67" s="138"/>
      <c r="M67" s="196"/>
      <c r="N67" s="94"/>
    </row>
    <row r="68" spans="1:14" ht="21" customHeight="1" x14ac:dyDescent="0.25">
      <c r="A68" s="204"/>
      <c r="B68" s="145" t="s">
        <v>495</v>
      </c>
      <c r="C68" s="139"/>
      <c r="D68" s="138"/>
      <c r="E68" s="138"/>
      <c r="F68" s="138"/>
      <c r="G68" s="138"/>
      <c r="H68" s="138"/>
      <c r="I68" s="138"/>
      <c r="J68" s="138"/>
      <c r="K68" s="138"/>
      <c r="L68" s="138"/>
      <c r="M68" s="196"/>
      <c r="N68" s="94"/>
    </row>
    <row r="69" spans="1:14" ht="21" customHeight="1" x14ac:dyDescent="0.25">
      <c r="A69" s="204"/>
      <c r="B69" s="144" t="s">
        <v>494</v>
      </c>
      <c r="C69" s="138"/>
      <c r="D69" s="138"/>
      <c r="E69" s="138"/>
      <c r="F69" s="138"/>
      <c r="G69" s="138"/>
      <c r="H69" s="138"/>
      <c r="I69" s="138"/>
      <c r="J69" s="138"/>
      <c r="K69" s="138"/>
      <c r="L69" s="138"/>
      <c r="M69" s="196"/>
      <c r="N69" s="94"/>
    </row>
    <row r="70" spans="1:14" ht="21" customHeight="1" x14ac:dyDescent="0.25">
      <c r="A70" s="204"/>
      <c r="B70" s="143" t="s">
        <v>493</v>
      </c>
      <c r="C70" s="138"/>
      <c r="D70" s="138"/>
      <c r="E70" s="138"/>
      <c r="F70" s="138"/>
      <c r="G70" s="138"/>
      <c r="H70" s="138"/>
      <c r="I70" s="138"/>
      <c r="J70" s="138"/>
      <c r="K70" s="138"/>
      <c r="L70" s="138"/>
      <c r="M70" s="196"/>
      <c r="N70" s="94"/>
    </row>
    <row r="71" spans="1:14" ht="53.25" customHeight="1" x14ac:dyDescent="0.25">
      <c r="A71" s="275"/>
      <c r="B71" s="558" t="s">
        <v>1061</v>
      </c>
      <c r="C71" s="558"/>
      <c r="D71" s="558"/>
      <c r="E71" s="558"/>
      <c r="F71" s="138"/>
      <c r="G71" s="138"/>
      <c r="H71" s="138"/>
      <c r="I71" s="138"/>
      <c r="J71" s="138"/>
      <c r="K71" s="138"/>
      <c r="L71" s="138"/>
      <c r="M71" s="196"/>
      <c r="N71" s="94"/>
    </row>
    <row r="72" spans="1:14" x14ac:dyDescent="0.25">
      <c r="A72" s="199"/>
      <c r="B72" s="138"/>
      <c r="C72" s="138"/>
      <c r="D72" s="138"/>
      <c r="E72" s="138"/>
      <c r="F72" s="138"/>
      <c r="G72" s="138"/>
      <c r="H72" s="138"/>
      <c r="I72" s="138"/>
      <c r="J72" s="138"/>
      <c r="K72" s="138"/>
      <c r="L72" s="138"/>
      <c r="M72" s="196"/>
      <c r="N72" s="94"/>
    </row>
    <row r="73" spans="1:14" ht="24" customHeight="1" x14ac:dyDescent="0.25">
      <c r="A73" s="200"/>
      <c r="B73" s="142" t="s">
        <v>336</v>
      </c>
      <c r="C73" s="142"/>
      <c r="D73" s="142"/>
      <c r="E73" s="142"/>
      <c r="F73" s="142"/>
      <c r="G73" s="142"/>
      <c r="H73" s="142"/>
      <c r="I73" s="142"/>
      <c r="J73" s="142"/>
      <c r="K73" s="142"/>
      <c r="L73" s="142"/>
      <c r="M73" s="201"/>
      <c r="N73" s="94"/>
    </row>
    <row r="74" spans="1:14" ht="24" customHeight="1" x14ac:dyDescent="0.25">
      <c r="A74" s="204" t="s">
        <v>492</v>
      </c>
      <c r="B74" s="141" t="s">
        <v>334</v>
      </c>
      <c r="C74" s="140"/>
      <c r="D74" s="138"/>
      <c r="E74" s="138"/>
      <c r="F74" s="138"/>
      <c r="G74" s="138"/>
      <c r="H74" s="138"/>
      <c r="I74" s="138"/>
      <c r="J74" s="138"/>
      <c r="K74" s="138"/>
      <c r="L74" s="138"/>
      <c r="M74" s="196"/>
      <c r="N74" s="94"/>
    </row>
    <row r="75" spans="1:14" ht="31.5" customHeight="1" thickBot="1" x14ac:dyDescent="0.3">
      <c r="A75" s="204"/>
      <c r="B75" s="553" t="s">
        <v>491</v>
      </c>
      <c r="C75" s="554"/>
      <c r="D75" s="554"/>
      <c r="E75" s="554"/>
      <c r="F75" s="138"/>
      <c r="G75" s="138"/>
      <c r="H75" s="138"/>
      <c r="I75" s="138"/>
      <c r="J75" s="138"/>
      <c r="K75" s="138"/>
      <c r="L75" s="138"/>
      <c r="M75" s="196"/>
      <c r="N75" s="94"/>
    </row>
    <row r="76" spans="1:14" ht="254.25" customHeight="1" thickBot="1" x14ac:dyDescent="0.3">
      <c r="A76" s="204"/>
      <c r="B76" s="523" t="s">
        <v>1081</v>
      </c>
      <c r="C76" s="551"/>
      <c r="D76" s="551"/>
      <c r="E76" s="552"/>
      <c r="F76" s="138"/>
      <c r="G76" s="138"/>
      <c r="H76" s="138"/>
      <c r="I76" s="138"/>
      <c r="J76" s="138"/>
      <c r="K76" s="138"/>
      <c r="L76" s="138"/>
      <c r="M76" s="196"/>
      <c r="N76" s="94"/>
    </row>
    <row r="77" spans="1:14" x14ac:dyDescent="0.25">
      <c r="A77" s="199"/>
      <c r="B77" s="138"/>
      <c r="C77" s="138"/>
      <c r="D77" s="138"/>
      <c r="E77" s="138"/>
      <c r="F77" s="138"/>
      <c r="G77" s="138"/>
      <c r="H77" s="138"/>
      <c r="I77" s="138"/>
      <c r="J77" s="138"/>
      <c r="K77" s="138"/>
      <c r="L77" s="138"/>
      <c r="M77" s="196"/>
      <c r="N77" s="94"/>
    </row>
    <row r="78" spans="1:14" ht="30" customHeight="1" x14ac:dyDescent="0.25">
      <c r="A78" s="205">
        <v>3</v>
      </c>
      <c r="B78" s="137" t="s">
        <v>490</v>
      </c>
      <c r="C78" s="137"/>
      <c r="D78" s="136"/>
      <c r="E78" s="136"/>
      <c r="F78" s="136"/>
      <c r="G78" s="136"/>
      <c r="H78" s="136"/>
      <c r="I78" s="136"/>
      <c r="J78" s="136"/>
      <c r="K78" s="136"/>
      <c r="L78" s="136"/>
      <c r="M78" s="206"/>
      <c r="N78" s="94"/>
    </row>
    <row r="79" spans="1:14" ht="21" customHeight="1" x14ac:dyDescent="0.25">
      <c r="A79" s="207"/>
      <c r="B79" s="98" t="s">
        <v>489</v>
      </c>
      <c r="C79" s="98"/>
      <c r="D79" s="98"/>
      <c r="E79" s="98"/>
      <c r="F79" s="98"/>
      <c r="G79" s="98"/>
      <c r="H79" s="98"/>
      <c r="I79" s="98"/>
      <c r="J79" s="98"/>
      <c r="K79" s="98"/>
      <c r="L79" s="98"/>
      <c r="M79" s="208"/>
      <c r="N79" s="94"/>
    </row>
    <row r="80" spans="1:14" x14ac:dyDescent="0.25">
      <c r="A80" s="209" t="s">
        <v>488</v>
      </c>
      <c r="B80" s="133" t="s">
        <v>487</v>
      </c>
      <c r="C80" s="97"/>
      <c r="D80" s="96"/>
      <c r="E80" s="96"/>
      <c r="F80" s="96"/>
      <c r="G80" s="96"/>
      <c r="H80" s="96"/>
      <c r="I80" s="96"/>
      <c r="J80" s="96"/>
      <c r="K80" s="96"/>
      <c r="L80" s="96"/>
      <c r="M80" s="210"/>
      <c r="N80" s="94"/>
    </row>
    <row r="81" spans="1:17" ht="107.25" customHeight="1" x14ac:dyDescent="0.25">
      <c r="A81" s="209"/>
      <c r="B81" s="559" t="s">
        <v>486</v>
      </c>
      <c r="C81" s="535"/>
      <c r="D81" s="535"/>
      <c r="E81" s="535"/>
      <c r="F81" s="96"/>
      <c r="G81" s="96"/>
      <c r="H81" s="96"/>
      <c r="I81" s="96"/>
      <c r="J81" s="96"/>
      <c r="K81" s="96"/>
      <c r="L81" s="96"/>
      <c r="M81" s="210"/>
      <c r="N81" s="94"/>
    </row>
    <row r="82" spans="1:17" ht="45.75" customHeight="1" x14ac:dyDescent="0.25">
      <c r="A82" s="211"/>
      <c r="B82" s="535" t="s">
        <v>485</v>
      </c>
      <c r="C82" s="535"/>
      <c r="D82" s="535"/>
      <c r="E82" s="535"/>
      <c r="F82" s="96"/>
      <c r="G82" s="96"/>
      <c r="H82" s="96"/>
      <c r="I82" s="96"/>
      <c r="J82" s="96"/>
      <c r="K82" s="96"/>
      <c r="L82" s="96"/>
      <c r="M82" s="210"/>
      <c r="N82" s="94"/>
      <c r="Q82" s="94"/>
    </row>
    <row r="83" spans="1:17" ht="66" customHeight="1" thickBot="1" x14ac:dyDescent="0.3">
      <c r="A83" s="211"/>
      <c r="B83" s="536" t="s">
        <v>484</v>
      </c>
      <c r="C83" s="536"/>
      <c r="D83" s="536"/>
      <c r="E83" s="536"/>
      <c r="F83" s="96"/>
      <c r="G83" s="96"/>
      <c r="H83" s="96"/>
      <c r="I83" s="96"/>
      <c r="J83" s="96"/>
      <c r="K83" s="96"/>
      <c r="L83" s="96"/>
      <c r="M83" s="210"/>
      <c r="N83" s="94"/>
      <c r="Q83" s="94"/>
    </row>
    <row r="84" spans="1:17" ht="24" customHeight="1" x14ac:dyDescent="0.25">
      <c r="A84" s="211"/>
      <c r="B84" s="104" t="s">
        <v>483</v>
      </c>
      <c r="C84" s="135" t="s">
        <v>0</v>
      </c>
      <c r="D84" s="135" t="s">
        <v>482</v>
      </c>
      <c r="E84" s="135" t="s">
        <v>481</v>
      </c>
      <c r="F84" s="135" t="s">
        <v>480</v>
      </c>
      <c r="G84" s="135" t="s">
        <v>479</v>
      </c>
      <c r="H84" s="135" t="s">
        <v>406</v>
      </c>
      <c r="I84" s="131" t="s">
        <v>9</v>
      </c>
      <c r="J84" s="128" t="s">
        <v>8</v>
      </c>
      <c r="K84" s="96"/>
      <c r="L84" s="96"/>
      <c r="M84" s="210"/>
      <c r="N84" s="94"/>
      <c r="Q84" s="94"/>
    </row>
    <row r="85" spans="1:17" ht="123" customHeight="1" x14ac:dyDescent="0.35">
      <c r="A85" s="211"/>
      <c r="B85" s="261" t="s">
        <v>478</v>
      </c>
      <c r="C85" s="472" t="s">
        <v>611</v>
      </c>
      <c r="D85" s="171" t="s">
        <v>909</v>
      </c>
      <c r="E85" s="276">
        <v>15260</v>
      </c>
      <c r="F85" s="276">
        <v>14531</v>
      </c>
      <c r="G85" s="276">
        <v>13438</v>
      </c>
      <c r="H85" s="277">
        <v>43229</v>
      </c>
      <c r="I85" s="278" t="s">
        <v>1082</v>
      </c>
      <c r="J85" s="279" t="s">
        <v>993</v>
      </c>
      <c r="K85" s="96"/>
      <c r="L85" s="96"/>
      <c r="M85" s="210"/>
      <c r="N85" s="94"/>
      <c r="Q85" s="94"/>
    </row>
    <row r="86" spans="1:17" ht="124.5" customHeight="1" x14ac:dyDescent="0.35">
      <c r="A86" s="211"/>
      <c r="B86" s="261" t="s">
        <v>477</v>
      </c>
      <c r="C86" s="472" t="str">
        <f>VLOOKUP(C$85,ListsReq!$C$3:$R$34,2,FALSE)</f>
        <v>2013/14</v>
      </c>
      <c r="D86" s="171" t="str">
        <f t="shared" ref="D86:D87" si="0">D85</f>
        <v>Financial (April to March)</v>
      </c>
      <c r="E86" s="276">
        <v>13620</v>
      </c>
      <c r="F86" s="276">
        <v>14286</v>
      </c>
      <c r="G86" s="276">
        <v>11113</v>
      </c>
      <c r="H86" s="277">
        <v>39020</v>
      </c>
      <c r="I86" s="278" t="s">
        <v>1082</v>
      </c>
      <c r="J86" s="279" t="s">
        <v>993</v>
      </c>
      <c r="K86" s="96"/>
      <c r="L86" s="96"/>
      <c r="M86" s="210"/>
      <c r="N86" s="94"/>
      <c r="Q86" s="94"/>
    </row>
    <row r="87" spans="1:17" ht="131.25" customHeight="1" x14ac:dyDescent="0.35">
      <c r="A87" s="211"/>
      <c r="B87" s="261" t="s">
        <v>476</v>
      </c>
      <c r="C87" s="472" t="str">
        <f>VLOOKUP(C$85,ListsReq!$C$3:$R$34,3,FALSE)</f>
        <v>2014/15</v>
      </c>
      <c r="D87" s="171" t="str">
        <f t="shared" si="0"/>
        <v>Financial (April to March)</v>
      </c>
      <c r="E87" s="276">
        <v>12897</v>
      </c>
      <c r="F87" s="276">
        <v>13671</v>
      </c>
      <c r="G87" s="276">
        <v>8370</v>
      </c>
      <c r="H87" s="277">
        <v>34938</v>
      </c>
      <c r="I87" s="278" t="s">
        <v>1082</v>
      </c>
      <c r="J87" s="279" t="s">
        <v>994</v>
      </c>
      <c r="K87" s="96"/>
      <c r="L87" s="96"/>
      <c r="M87" s="210"/>
      <c r="N87" s="94"/>
      <c r="Q87" s="94"/>
    </row>
    <row r="88" spans="1:17" x14ac:dyDescent="0.25">
      <c r="A88" s="209"/>
      <c r="B88" s="134"/>
      <c r="C88" s="116"/>
      <c r="D88" s="96"/>
      <c r="E88" s="96"/>
      <c r="F88" s="96"/>
      <c r="G88" s="96"/>
      <c r="H88" s="96"/>
      <c r="I88" s="96"/>
      <c r="J88" s="96"/>
      <c r="K88" s="96"/>
      <c r="L88" s="96"/>
      <c r="M88" s="210"/>
      <c r="N88" s="94"/>
    </row>
    <row r="89" spans="1:17" x14ac:dyDescent="0.25">
      <c r="A89" s="209" t="s">
        <v>475</v>
      </c>
      <c r="B89" s="133" t="s">
        <v>474</v>
      </c>
      <c r="C89" s="97"/>
      <c r="D89" s="96"/>
      <c r="E89" s="96"/>
      <c r="F89" s="96"/>
      <c r="G89" s="96"/>
      <c r="H89" s="96"/>
      <c r="I89" s="96"/>
      <c r="J89" s="96"/>
      <c r="K89" s="96"/>
      <c r="L89" s="96"/>
      <c r="M89" s="210"/>
      <c r="N89" s="94"/>
    </row>
    <row r="90" spans="1:17" ht="78.75" customHeight="1" x14ac:dyDescent="0.25">
      <c r="A90" s="209"/>
      <c r="B90" s="535" t="s">
        <v>473</v>
      </c>
      <c r="C90" s="535"/>
      <c r="D90" s="535"/>
      <c r="E90" s="535"/>
      <c r="F90" s="96"/>
      <c r="G90" s="96"/>
      <c r="H90" s="96"/>
      <c r="I90" s="96"/>
      <c r="J90" s="96"/>
      <c r="K90" s="96"/>
      <c r="L90" s="96"/>
      <c r="M90" s="210"/>
      <c r="N90" s="94"/>
    </row>
    <row r="91" spans="1:17" ht="34.5" customHeight="1" thickBot="1" x14ac:dyDescent="0.3">
      <c r="A91" s="211"/>
      <c r="B91" s="535" t="s">
        <v>472</v>
      </c>
      <c r="C91" s="535"/>
      <c r="D91" s="535"/>
      <c r="E91" s="535"/>
      <c r="F91" s="96"/>
      <c r="G91" s="96"/>
      <c r="H91" s="96"/>
      <c r="I91" s="96"/>
      <c r="J91" s="96"/>
      <c r="K91" s="96"/>
      <c r="L91" s="96"/>
      <c r="M91" s="210"/>
      <c r="N91" s="94"/>
      <c r="O91" s="94"/>
    </row>
    <row r="92" spans="1:17" ht="21.75" customHeight="1" x14ac:dyDescent="0.25">
      <c r="A92" s="211"/>
      <c r="B92" s="104" t="s">
        <v>471</v>
      </c>
      <c r="C92" s="132" t="s">
        <v>470</v>
      </c>
      <c r="D92" s="131" t="s">
        <v>469</v>
      </c>
      <c r="E92" s="131" t="s">
        <v>9</v>
      </c>
      <c r="F92" s="131" t="s">
        <v>468</v>
      </c>
      <c r="G92" s="131" t="s">
        <v>9</v>
      </c>
      <c r="H92" s="131" t="s">
        <v>467</v>
      </c>
      <c r="I92" s="128" t="s">
        <v>8</v>
      </c>
      <c r="J92" s="96"/>
      <c r="K92" s="96"/>
      <c r="L92" s="96"/>
      <c r="M92" s="210"/>
      <c r="N92" s="94"/>
      <c r="O92" s="94"/>
    </row>
    <row r="93" spans="1:17" ht="30" x14ac:dyDescent="0.25">
      <c r="A93" s="211"/>
      <c r="B93" s="280" t="s">
        <v>904</v>
      </c>
      <c r="C93" s="281" t="s">
        <v>480</v>
      </c>
      <c r="D93" s="282">
        <v>27660578</v>
      </c>
      <c r="E93" s="283" t="str">
        <f>VLOOKUP($B93,[1]ListsReq!$AC$3:$AF$61,2,FALSE)</f>
        <v>kWh</v>
      </c>
      <c r="F93" s="284">
        <f>VLOOKUP($B93,ListsReq!$AC$3:$AF$82,3,FALSE)</f>
        <v>0.49425999999999998</v>
      </c>
      <c r="G93" s="283" t="str">
        <f>VLOOKUP($B93,[1]ListsReq!$AC$3:$AF$61,4,FALSE)</f>
        <v>kg CO2e/kWh</v>
      </c>
      <c r="H93" s="285">
        <v>13671.51728228</v>
      </c>
      <c r="I93" s="286" t="s">
        <v>995</v>
      </c>
      <c r="J93" s="96"/>
      <c r="K93" s="96"/>
      <c r="L93" s="96"/>
      <c r="M93" s="210"/>
      <c r="N93" s="94"/>
      <c r="O93" s="94"/>
    </row>
    <row r="94" spans="1:17" ht="30" x14ac:dyDescent="0.25">
      <c r="A94" s="211"/>
      <c r="B94" s="280" t="s">
        <v>880</v>
      </c>
      <c r="C94" s="281" t="s">
        <v>479</v>
      </c>
      <c r="D94" s="282">
        <v>27660578</v>
      </c>
      <c r="E94" s="283" t="str">
        <f>VLOOKUP($B94,[1]ListsReq!$AC$3:$AF$61,2,FALSE)</f>
        <v>kWh</v>
      </c>
      <c r="F94" s="284">
        <f>VLOOKUP($B94,ListsReq!$AC$3:$AF$82,3,FALSE)</f>
        <v>4.3220000000000001E-2</v>
      </c>
      <c r="G94" s="283" t="str">
        <f>VLOOKUP($B94,[1]ListsReq!$AC$3:$AF$61,4,FALSE)</f>
        <v>kg CO2e/kWh</v>
      </c>
      <c r="H94" s="285">
        <v>1195.4901811600002</v>
      </c>
      <c r="I94" s="286" t="s">
        <v>995</v>
      </c>
      <c r="J94" s="96"/>
      <c r="K94" s="96"/>
      <c r="L94" s="96"/>
      <c r="M94" s="210"/>
      <c r="N94" s="94"/>
      <c r="O94" s="94"/>
    </row>
    <row r="95" spans="1:17" ht="60" x14ac:dyDescent="0.25">
      <c r="A95" s="211"/>
      <c r="B95" s="280" t="s">
        <v>855</v>
      </c>
      <c r="C95" s="281" t="s">
        <v>481</v>
      </c>
      <c r="D95" s="282">
        <v>47520989</v>
      </c>
      <c r="E95" s="283" t="str">
        <f>VLOOKUP($B95,[1]ListsReq!$AC$3:$AF$61,2,FALSE)</f>
        <v>kWh</v>
      </c>
      <c r="F95" s="284">
        <f>VLOOKUP($B95,ListsReq!$AC$3:$AF$82,3,FALSE)</f>
        <v>0.18497</v>
      </c>
      <c r="G95" s="283" t="str">
        <f>VLOOKUP($B95,[1]ListsReq!$AC$3:$AF$61,4,FALSE)</f>
        <v>kg CO2e/kWh</v>
      </c>
      <c r="H95" s="285">
        <v>8789.9573353300002</v>
      </c>
      <c r="I95" s="286" t="s">
        <v>1027</v>
      </c>
      <c r="J95" s="96"/>
      <c r="K95" s="96"/>
      <c r="L95" s="96"/>
      <c r="M95" s="210"/>
      <c r="N95" s="94"/>
      <c r="O95" s="94"/>
    </row>
    <row r="96" spans="1:17" x14ac:dyDescent="0.25">
      <c r="A96" s="211"/>
      <c r="B96" s="280" t="s">
        <v>816</v>
      </c>
      <c r="C96" s="287" t="s">
        <v>481</v>
      </c>
      <c r="D96" s="282">
        <v>0</v>
      </c>
      <c r="E96" s="283" t="str">
        <f>VLOOKUP($B96,[1]ListsReq!$AC$3:$AF$61,2,FALSE)</f>
        <v>kWh</v>
      </c>
      <c r="F96" s="284">
        <f>VLOOKUP($B96,ListsReq!$AC$3:$AF$82,3,FALSE)</f>
        <v>0.26950000000000002</v>
      </c>
      <c r="G96" s="283" t="str">
        <f>VLOOKUP($B96,[1]ListsReq!$AC$3:$AF$61,4,FALSE)</f>
        <v>kg CO2e/kWh</v>
      </c>
      <c r="H96" s="285">
        <v>0</v>
      </c>
      <c r="I96" s="288"/>
      <c r="J96" s="96"/>
      <c r="K96" s="96"/>
      <c r="L96" s="96"/>
      <c r="M96" s="210"/>
      <c r="N96" s="94"/>
      <c r="O96" s="94"/>
    </row>
    <row r="97" spans="1:15" x14ac:dyDescent="0.25">
      <c r="A97" s="211"/>
      <c r="B97" s="280" t="s">
        <v>834</v>
      </c>
      <c r="C97" s="287" t="s">
        <v>481</v>
      </c>
      <c r="D97" s="282">
        <v>178438</v>
      </c>
      <c r="E97" s="283" t="s">
        <v>658</v>
      </c>
      <c r="F97" s="284">
        <v>2.2957700000000001</v>
      </c>
      <c r="G97" s="283" t="str">
        <f>VLOOKUP($B97,[1]ListsReq!$AC$3:$AF$61,4,FALSE)</f>
        <v>kg CO2e/kWh</v>
      </c>
      <c r="H97" s="285">
        <v>409.65260726000002</v>
      </c>
      <c r="I97" s="288"/>
      <c r="J97" s="96"/>
      <c r="K97" s="96"/>
      <c r="L97" s="96"/>
      <c r="M97" s="210"/>
      <c r="N97" s="94"/>
      <c r="O97" s="94"/>
    </row>
    <row r="98" spans="1:15" x14ac:dyDescent="0.25">
      <c r="A98" s="211"/>
      <c r="B98" s="280" t="s">
        <v>750</v>
      </c>
      <c r="C98" s="287" t="s">
        <v>479</v>
      </c>
      <c r="D98" s="282">
        <v>209239</v>
      </c>
      <c r="E98" s="283" t="str">
        <f>VLOOKUP($B98,[1]ListsReq!$AC$3:$AF$61,2,FALSE)</f>
        <v>m3</v>
      </c>
      <c r="F98" s="284">
        <f>VLOOKUP($B98,ListsReq!$AC$3:$AF$82,3,FALSE)</f>
        <v>0.34410000000000002</v>
      </c>
      <c r="G98" s="283" t="str">
        <f>VLOOKUP($B98,[1]ListsReq!$AC$3:$AF$61,4,FALSE)</f>
        <v>kg CO2e/m3</v>
      </c>
      <c r="H98" s="285">
        <v>71.999139900000003</v>
      </c>
      <c r="I98" s="286" t="s">
        <v>996</v>
      </c>
      <c r="J98" s="96"/>
      <c r="K98" s="96"/>
      <c r="L98" s="96"/>
      <c r="M98" s="210"/>
      <c r="N98" s="94"/>
      <c r="O98" s="94"/>
    </row>
    <row r="99" spans="1:15" ht="30" x14ac:dyDescent="0.25">
      <c r="A99" s="211"/>
      <c r="B99" s="280" t="s">
        <v>734</v>
      </c>
      <c r="C99" s="281" t="s">
        <v>479</v>
      </c>
      <c r="D99" s="282">
        <v>198777.05</v>
      </c>
      <c r="E99" s="283" t="str">
        <f>VLOOKUP($B99,[1]ListsReq!$AC$3:$AF$61,2,FALSE)</f>
        <v>m3</v>
      </c>
      <c r="F99" s="284">
        <f>VLOOKUP($B99,ListsReq!$AC$3:$AF$82,3,FALSE)</f>
        <v>0.70850000000000002</v>
      </c>
      <c r="G99" s="283" t="str">
        <f>VLOOKUP($B99,[1]ListsReq!$AC$3:$AF$61,4,FALSE)</f>
        <v>kg CO2e/m3</v>
      </c>
      <c r="H99" s="285">
        <v>140.833539925</v>
      </c>
      <c r="I99" s="286" t="s">
        <v>997</v>
      </c>
      <c r="J99" s="96"/>
      <c r="K99" s="96"/>
      <c r="L99" s="96"/>
      <c r="M99" s="210"/>
      <c r="N99" s="94"/>
      <c r="O99" s="94"/>
    </row>
    <row r="100" spans="1:15" x14ac:dyDescent="0.25">
      <c r="A100" s="211"/>
      <c r="B100" s="280" t="s">
        <v>717</v>
      </c>
      <c r="C100" s="287" t="s">
        <v>481</v>
      </c>
      <c r="D100" s="282">
        <v>1371952</v>
      </c>
      <c r="E100" s="283" t="str">
        <f>VLOOKUP($B100,[1]ListsReq!$AC$3:$AF$61,2,FALSE)</f>
        <v>litres</v>
      </c>
      <c r="F100" s="284">
        <f>VLOOKUP($B100,ListsReq!$AC$3:$AF$82,3,FALSE)</f>
        <v>2.6023999999999998</v>
      </c>
      <c r="G100" s="283" t="str">
        <f>VLOOKUP($B100,[1]ListsReq!$AC$3:$AF$61,4,FALSE)</f>
        <v>kg CO2e/litre</v>
      </c>
      <c r="H100" s="285">
        <v>3570.3678847999995</v>
      </c>
      <c r="I100" s="289"/>
      <c r="J100" s="96"/>
      <c r="K100" s="96"/>
      <c r="L100" s="96"/>
      <c r="M100" s="210"/>
      <c r="N100" s="94"/>
      <c r="O100" s="94"/>
    </row>
    <row r="101" spans="1:15" x14ac:dyDescent="0.25">
      <c r="A101" s="211"/>
      <c r="B101" s="280" t="s">
        <v>704</v>
      </c>
      <c r="C101" s="287" t="s">
        <v>481</v>
      </c>
      <c r="D101" s="282">
        <v>57782</v>
      </c>
      <c r="E101" s="283" t="str">
        <f>VLOOKUP($B101,[1]ListsReq!$AC$3:$AF$61,2,FALSE)</f>
        <v>litres</v>
      </c>
      <c r="F101" s="284">
        <f>VLOOKUP($B101,ListsReq!$AC$3:$AF$82,3,FALSE)</f>
        <v>2.1913999999999998</v>
      </c>
      <c r="G101" s="283" t="str">
        <f>VLOOKUP($B101,[1]ListsReq!$AC$3:$AF$61,4,FALSE)</f>
        <v>kg CO2e/litre</v>
      </c>
      <c r="H101" s="285">
        <v>126.62347479999998</v>
      </c>
      <c r="I101" s="289"/>
      <c r="J101" s="96"/>
      <c r="K101" s="96"/>
      <c r="L101" s="96"/>
      <c r="M101" s="210"/>
      <c r="N101" s="94"/>
      <c r="O101" s="94"/>
    </row>
    <row r="102" spans="1:15" x14ac:dyDescent="0.25">
      <c r="A102" s="211"/>
      <c r="B102" s="280" t="s">
        <v>659</v>
      </c>
      <c r="C102" s="287" t="s">
        <v>481</v>
      </c>
      <c r="D102" s="282">
        <v>0</v>
      </c>
      <c r="E102" s="283" t="str">
        <f>VLOOKUP($B102,[1]ListsReq!$AC$3:$AF$61,2,FALSE)</f>
        <v>litres</v>
      </c>
      <c r="F102" s="284">
        <f>VLOOKUP($B102,ListsReq!$AC$3:$AF$82,3,FALSE)</f>
        <v>1.5022500000000001</v>
      </c>
      <c r="G102" s="283" t="str">
        <f>VLOOKUP($B102,[1]ListsReq!$AC$3:$AF$61,4,FALSE)</f>
        <v>kg CO2e/litre</v>
      </c>
      <c r="H102" s="285">
        <v>0</v>
      </c>
      <c r="I102" s="289"/>
      <c r="J102" s="96"/>
      <c r="K102" s="96"/>
      <c r="L102" s="96"/>
      <c r="M102" s="210"/>
      <c r="N102" s="94"/>
      <c r="O102" s="94"/>
    </row>
    <row r="103" spans="1:15" x14ac:dyDescent="0.25">
      <c r="A103" s="211"/>
      <c r="B103" s="280" t="s">
        <v>607</v>
      </c>
      <c r="C103" s="281" t="s">
        <v>479</v>
      </c>
      <c r="D103" s="282">
        <v>22941</v>
      </c>
      <c r="E103" s="283" t="str">
        <f>VLOOKUP($B103,[1]ListsReq!$AC$3:$AF$61,2,FALSE)</f>
        <v>tonnes</v>
      </c>
      <c r="F103" s="284">
        <f>VLOOKUP($B103,ListsReq!$AC$3:$AF$82,3,FALSE)</f>
        <v>289.83554099999998</v>
      </c>
      <c r="G103" s="283" t="str">
        <f>VLOOKUP($B103,[1]ListsReq!$AC$3:$AF$61,4,FALSE)</f>
        <v>kgCO2e/tonne</v>
      </c>
      <c r="H103" s="285">
        <v>6649.1171460809992</v>
      </c>
      <c r="I103" s="289"/>
      <c r="J103" s="96"/>
      <c r="K103" s="96"/>
      <c r="L103" s="96"/>
      <c r="M103" s="210"/>
      <c r="N103" s="94"/>
      <c r="O103" s="94"/>
    </row>
    <row r="104" spans="1:15" x14ac:dyDescent="0.25">
      <c r="A104" s="211"/>
      <c r="B104" s="280" t="s">
        <v>603</v>
      </c>
      <c r="C104" s="281" t="s">
        <v>479</v>
      </c>
      <c r="D104" s="282">
        <v>3166</v>
      </c>
      <c r="E104" s="283" t="str">
        <f>VLOOKUP($B104,[1]ListsReq!$AC$3:$AF$61,2,FALSE)</f>
        <v>tonnes</v>
      </c>
      <c r="F104" s="284">
        <f>VLOOKUP($B104,ListsReq!$AC$3:$AF$82,3,FALSE)</f>
        <v>6</v>
      </c>
      <c r="G104" s="283" t="str">
        <f>VLOOKUP($B104,[1]ListsReq!$AC$3:$AF$61,4,FALSE)</f>
        <v>kgCO2e/tonne</v>
      </c>
      <c r="H104" s="285">
        <v>18.995999999999999</v>
      </c>
      <c r="I104" s="289"/>
      <c r="J104" s="96"/>
      <c r="K104" s="96"/>
      <c r="L104" s="96"/>
      <c r="M104" s="210"/>
      <c r="N104" s="94"/>
      <c r="O104" s="94"/>
    </row>
    <row r="105" spans="1:15" x14ac:dyDescent="0.25">
      <c r="A105" s="211"/>
      <c r="B105" s="280" t="s">
        <v>592</v>
      </c>
      <c r="C105" s="281" t="s">
        <v>479</v>
      </c>
      <c r="D105" s="282">
        <v>1112</v>
      </c>
      <c r="E105" s="283" t="str">
        <f>VLOOKUP($B105,[1]ListsReq!$AC$3:$AF$61,2,FALSE)</f>
        <v>tonnes</v>
      </c>
      <c r="F105" s="284">
        <f>VLOOKUP($B105,ListsReq!$AC$3:$AF$82,3,FALSE)</f>
        <v>21</v>
      </c>
      <c r="G105" s="283" t="str">
        <f>VLOOKUP($B105,[1]ListsReq!$AC$3:$AF$61,4,FALSE)</f>
        <v>kgCO2e/tonne</v>
      </c>
      <c r="H105" s="285">
        <v>23.352</v>
      </c>
      <c r="I105" s="289"/>
      <c r="J105" s="96"/>
      <c r="K105" s="96"/>
      <c r="L105" s="96"/>
      <c r="M105" s="210"/>
      <c r="N105" s="94"/>
      <c r="O105" s="94"/>
    </row>
    <row r="106" spans="1:15" x14ac:dyDescent="0.25">
      <c r="A106" s="211"/>
      <c r="B106" s="261" t="s">
        <v>599</v>
      </c>
      <c r="C106" s="287" t="s">
        <v>479</v>
      </c>
      <c r="D106" s="290">
        <v>7296</v>
      </c>
      <c r="E106" s="283" t="str">
        <f>VLOOKUP($B106,[1]ListsReq!$AC$3:$AF$61,2,FALSE)</f>
        <v>tonnes</v>
      </c>
      <c r="F106" s="284">
        <f>VLOOKUP($B106,ListsReq!$AC$3:$AF$82,3,FALSE)</f>
        <v>6</v>
      </c>
      <c r="G106" s="283" t="str">
        <f>VLOOKUP($B106,[1]ListsReq!$AC$3:$AF$61,4,FALSE)</f>
        <v>kgCO2e/tonne</v>
      </c>
      <c r="H106" s="285">
        <v>43.776000000000003</v>
      </c>
      <c r="I106" s="289"/>
      <c r="J106" s="96"/>
      <c r="K106" s="96"/>
      <c r="L106" s="96"/>
      <c r="M106" s="210"/>
      <c r="N106" s="94"/>
      <c r="O106" s="94"/>
    </row>
    <row r="107" spans="1:15" x14ac:dyDescent="0.25">
      <c r="A107" s="211"/>
      <c r="B107" s="261" t="s">
        <v>597</v>
      </c>
      <c r="C107" s="287" t="s">
        <v>479</v>
      </c>
      <c r="D107" s="290">
        <v>5058</v>
      </c>
      <c r="E107" s="283" t="str">
        <f>VLOOKUP($B107,[1]ListsReq!$AC$3:$AF$61,2,FALSE)</f>
        <v>tonnes</v>
      </c>
      <c r="F107" s="284">
        <f>VLOOKUP($B107,ListsReq!$AC$3:$AF$82,3,FALSE)</f>
        <v>21</v>
      </c>
      <c r="G107" s="283" t="str">
        <f>VLOOKUP($B107,[1]ListsReq!$AC$3:$AF$61,4,FALSE)</f>
        <v>kgCO2e/tonne</v>
      </c>
      <c r="H107" s="285">
        <v>106.218</v>
      </c>
      <c r="I107" s="289"/>
      <c r="J107" s="96"/>
      <c r="K107" s="96"/>
      <c r="L107" s="96"/>
      <c r="M107" s="210"/>
      <c r="N107" s="94"/>
      <c r="O107" s="94"/>
    </row>
    <row r="108" spans="1:15" x14ac:dyDescent="0.25">
      <c r="A108" s="211"/>
      <c r="B108" s="261" t="s">
        <v>595</v>
      </c>
      <c r="C108" s="287" t="s">
        <v>479</v>
      </c>
      <c r="D108" s="290">
        <v>511</v>
      </c>
      <c r="E108" s="283" t="str">
        <f>VLOOKUP($B108,[1]ListsReq!$AC$3:$AF$61,2,FALSE)</f>
        <v>tonnes</v>
      </c>
      <c r="F108" s="284">
        <f>VLOOKUP($B108,ListsReq!$AC$3:$AF$82,3,FALSE)</f>
        <v>21</v>
      </c>
      <c r="G108" s="283" t="str">
        <f>VLOOKUP($B108,[1]ListsReq!$AC$3:$AF$61,4,FALSE)</f>
        <v>kgCO2e/tonne</v>
      </c>
      <c r="H108" s="285">
        <v>10.731</v>
      </c>
      <c r="I108" s="289"/>
      <c r="J108" s="96"/>
      <c r="K108" s="96"/>
      <c r="L108" s="96"/>
      <c r="M108" s="210"/>
      <c r="N108" s="94"/>
      <c r="O108" s="94"/>
    </row>
    <row r="109" spans="1:15" x14ac:dyDescent="0.25">
      <c r="A109" s="211"/>
      <c r="B109" s="261" t="s">
        <v>594</v>
      </c>
      <c r="C109" s="287" t="s">
        <v>479</v>
      </c>
      <c r="D109" s="290">
        <v>2864</v>
      </c>
      <c r="E109" s="283" t="str">
        <f>VLOOKUP($B109,[1]ListsReq!$AC$3:$AF$61,2,FALSE)</f>
        <v>tonnes</v>
      </c>
      <c r="F109" s="284">
        <f>VLOOKUP($B109,ListsReq!$AC$3:$AF$82,3,FALSE)</f>
        <v>21</v>
      </c>
      <c r="G109" s="283" t="str">
        <f>VLOOKUP($B109,[1]ListsReq!$AC$3:$AF$61,4,FALSE)</f>
        <v>kgCO2e/tonne</v>
      </c>
      <c r="H109" s="285">
        <v>60.143999999999998</v>
      </c>
      <c r="I109" s="289"/>
      <c r="J109" s="96"/>
      <c r="K109" s="96"/>
      <c r="L109" s="96"/>
      <c r="M109" s="210"/>
      <c r="N109" s="94"/>
      <c r="O109" s="94"/>
    </row>
    <row r="110" spans="1:15" x14ac:dyDescent="0.25">
      <c r="A110" s="211"/>
      <c r="B110" s="261" t="s">
        <v>593</v>
      </c>
      <c r="C110" s="287" t="s">
        <v>479</v>
      </c>
      <c r="D110" s="290">
        <v>1336</v>
      </c>
      <c r="E110" s="283" t="str">
        <f>VLOOKUP($B110,[1]ListsReq!$AC$3:$AF$61,2,FALSE)</f>
        <v>tonnes</v>
      </c>
      <c r="F110" s="284">
        <f>VLOOKUP($B110,ListsReq!$AC$3:$AF$82,3,FALSE)</f>
        <v>21</v>
      </c>
      <c r="G110" s="283" t="str">
        <f>VLOOKUP($B110,[1]ListsReq!$AC$3:$AF$61,4,FALSE)</f>
        <v>kgCO2e/tonne</v>
      </c>
      <c r="H110" s="285">
        <v>28.056000000000001</v>
      </c>
      <c r="I110" s="289"/>
      <c r="J110" s="96"/>
      <c r="K110" s="96"/>
      <c r="L110" s="96"/>
      <c r="M110" s="210"/>
      <c r="N110" s="94"/>
      <c r="O110" s="94"/>
    </row>
    <row r="111" spans="1:15" ht="17.25" customHeight="1" x14ac:dyDescent="0.25">
      <c r="A111" s="211"/>
      <c r="B111" s="291" t="s">
        <v>591</v>
      </c>
      <c r="C111" s="292" t="s">
        <v>479</v>
      </c>
      <c r="D111" s="293">
        <v>1018</v>
      </c>
      <c r="E111" s="294" t="s">
        <v>583</v>
      </c>
      <c r="F111" s="284">
        <f>VLOOKUP($B111,ListsReq!$AC$3:$AF$82,3,FALSE)</f>
        <v>21</v>
      </c>
      <c r="G111" s="283" t="str">
        <f>VLOOKUP($B111,[1]ListsReq!$AC$3:$AF$61,4,FALSE)</f>
        <v>kgCO2e/tonne</v>
      </c>
      <c r="H111" s="285">
        <v>21.378</v>
      </c>
      <c r="I111" s="289"/>
      <c r="J111" s="96"/>
      <c r="K111" s="96"/>
      <c r="L111" s="96"/>
      <c r="M111" s="210"/>
      <c r="N111" s="94"/>
      <c r="O111" s="94"/>
    </row>
    <row r="112" spans="1:15" hidden="1" x14ac:dyDescent="0.25">
      <c r="A112" s="211"/>
      <c r="B112" s="261"/>
      <c r="C112" s="287"/>
      <c r="D112" s="290"/>
      <c r="E112" s="283" t="e">
        <f>VLOOKUP($B112,[1]ListsReq!$AC$3:$AF$61,2,FALSE)</f>
        <v>#N/A</v>
      </c>
      <c r="F112" s="284" t="e">
        <f>VLOOKUP($B112,[1]ListsReq!$AC$3:$AF$82,3,FALSE)</f>
        <v>#N/A</v>
      </c>
      <c r="G112" s="283" t="e">
        <f>VLOOKUP($B112,[1]ListsReq!$AC$3:$AF$61,4,FALSE)</f>
        <v>#N/A</v>
      </c>
      <c r="H112" s="285" t="e">
        <f t="shared" ref="H112:H156" si="1">(F112*D112)/1000</f>
        <v>#N/A</v>
      </c>
      <c r="I112" s="289"/>
      <c r="J112" s="96"/>
      <c r="K112" s="96"/>
      <c r="L112" s="96"/>
      <c r="M112" s="210"/>
      <c r="N112" s="94"/>
      <c r="O112" s="94"/>
    </row>
    <row r="113" spans="1:15" hidden="1" x14ac:dyDescent="0.25">
      <c r="A113" s="211"/>
      <c r="B113" s="261"/>
      <c r="C113" s="287"/>
      <c r="D113" s="290"/>
      <c r="E113" s="283" t="e">
        <f>VLOOKUP($B113,[1]ListsReq!$AC$3:$AF$61,2,FALSE)</f>
        <v>#N/A</v>
      </c>
      <c r="F113" s="284" t="e">
        <f>VLOOKUP($B113,[1]ListsReq!$AC$3:$AF$82,3,FALSE)</f>
        <v>#N/A</v>
      </c>
      <c r="G113" s="283" t="e">
        <f>VLOOKUP($B113,[1]ListsReq!$AC$3:$AF$61,4,FALSE)</f>
        <v>#N/A</v>
      </c>
      <c r="H113" s="285" t="e">
        <f t="shared" si="1"/>
        <v>#N/A</v>
      </c>
      <c r="I113" s="289"/>
      <c r="J113" s="96"/>
      <c r="K113" s="96"/>
      <c r="L113" s="96"/>
      <c r="M113" s="210"/>
      <c r="N113" s="94"/>
      <c r="O113" s="94"/>
    </row>
    <row r="114" spans="1:15" hidden="1" x14ac:dyDescent="0.25">
      <c r="A114" s="211"/>
      <c r="B114" s="261"/>
      <c r="C114" s="287"/>
      <c r="D114" s="290"/>
      <c r="E114" s="283" t="e">
        <f>VLOOKUP($B114,[1]ListsReq!$AC$3:$AF$61,2,FALSE)</f>
        <v>#N/A</v>
      </c>
      <c r="F114" s="284" t="e">
        <f>VLOOKUP($B114,[1]ListsReq!$AC$3:$AF$82,3,FALSE)</f>
        <v>#N/A</v>
      </c>
      <c r="G114" s="283" t="e">
        <f>VLOOKUP($B114,[1]ListsReq!$AC$3:$AF$61,4,FALSE)</f>
        <v>#N/A</v>
      </c>
      <c r="H114" s="285" t="e">
        <f t="shared" si="1"/>
        <v>#N/A</v>
      </c>
      <c r="I114" s="289"/>
      <c r="J114" s="96"/>
      <c r="K114" s="96"/>
      <c r="L114" s="96"/>
      <c r="M114" s="210"/>
      <c r="N114" s="94"/>
      <c r="O114" s="94"/>
    </row>
    <row r="115" spans="1:15" hidden="1" x14ac:dyDescent="0.25">
      <c r="A115" s="211"/>
      <c r="B115" s="261"/>
      <c r="C115" s="287"/>
      <c r="D115" s="290"/>
      <c r="E115" s="283" t="e">
        <f>VLOOKUP($B115,[1]ListsReq!$AC$3:$AF$61,2,FALSE)</f>
        <v>#N/A</v>
      </c>
      <c r="F115" s="284" t="e">
        <f>VLOOKUP($B115,[1]ListsReq!$AC$3:$AF$82,3,FALSE)</f>
        <v>#N/A</v>
      </c>
      <c r="G115" s="283" t="e">
        <f>VLOOKUP($B115,[1]ListsReq!$AC$3:$AF$61,4,FALSE)</f>
        <v>#N/A</v>
      </c>
      <c r="H115" s="285" t="e">
        <f t="shared" si="1"/>
        <v>#N/A</v>
      </c>
      <c r="I115" s="289"/>
      <c r="J115" s="96"/>
      <c r="K115" s="96"/>
      <c r="L115" s="96"/>
      <c r="M115" s="210"/>
      <c r="N115" s="94"/>
      <c r="O115" s="94"/>
    </row>
    <row r="116" spans="1:15" hidden="1" x14ac:dyDescent="0.25">
      <c r="A116" s="211"/>
      <c r="B116" s="261"/>
      <c r="C116" s="287"/>
      <c r="D116" s="290"/>
      <c r="E116" s="283" t="e">
        <f>VLOOKUP($B116,[1]ListsReq!$AC$3:$AF$61,2,FALSE)</f>
        <v>#N/A</v>
      </c>
      <c r="F116" s="284" t="e">
        <f>VLOOKUP($B116,[1]ListsReq!$AC$3:$AF$82,3,FALSE)</f>
        <v>#N/A</v>
      </c>
      <c r="G116" s="283" t="e">
        <f>VLOOKUP($B116,[1]ListsReq!$AC$3:$AF$61,4,FALSE)</f>
        <v>#N/A</v>
      </c>
      <c r="H116" s="285" t="e">
        <f t="shared" si="1"/>
        <v>#N/A</v>
      </c>
      <c r="I116" s="289"/>
      <c r="J116" s="96"/>
      <c r="K116" s="96"/>
      <c r="L116" s="96"/>
      <c r="M116" s="210"/>
      <c r="N116" s="94"/>
      <c r="O116" s="94"/>
    </row>
    <row r="117" spans="1:15" hidden="1" x14ac:dyDescent="0.25">
      <c r="A117" s="211"/>
      <c r="B117" s="261"/>
      <c r="C117" s="287"/>
      <c r="D117" s="290"/>
      <c r="E117" s="283" t="e">
        <f>VLOOKUP($B117,[1]ListsReq!$AC$3:$AF$61,2,FALSE)</f>
        <v>#N/A</v>
      </c>
      <c r="F117" s="284" t="e">
        <f>VLOOKUP($B117,[1]ListsReq!$AC$3:$AF$82,3,FALSE)</f>
        <v>#N/A</v>
      </c>
      <c r="G117" s="283" t="e">
        <f>VLOOKUP($B117,[1]ListsReq!$AC$3:$AF$61,4,FALSE)</f>
        <v>#N/A</v>
      </c>
      <c r="H117" s="285" t="e">
        <f t="shared" si="1"/>
        <v>#N/A</v>
      </c>
      <c r="I117" s="289"/>
      <c r="J117" s="96"/>
      <c r="K117" s="96"/>
      <c r="L117" s="96"/>
      <c r="M117" s="210"/>
      <c r="N117" s="94"/>
      <c r="O117" s="94"/>
    </row>
    <row r="118" spans="1:15" hidden="1" x14ac:dyDescent="0.25">
      <c r="A118" s="211"/>
      <c r="B118" s="261"/>
      <c r="C118" s="287"/>
      <c r="D118" s="290"/>
      <c r="E118" s="283" t="e">
        <f>VLOOKUP($B118,[1]ListsReq!$AC$3:$AF$61,2,FALSE)</f>
        <v>#N/A</v>
      </c>
      <c r="F118" s="284" t="e">
        <f>VLOOKUP($B118,[1]ListsReq!$AC$3:$AF$82,3,FALSE)</f>
        <v>#N/A</v>
      </c>
      <c r="G118" s="283" t="e">
        <f>VLOOKUP($B118,[1]ListsReq!$AC$3:$AF$61,4,FALSE)</f>
        <v>#N/A</v>
      </c>
      <c r="H118" s="285" t="e">
        <f t="shared" si="1"/>
        <v>#N/A</v>
      </c>
      <c r="I118" s="289"/>
      <c r="J118" s="96"/>
      <c r="K118" s="96"/>
      <c r="L118" s="96"/>
      <c r="M118" s="210"/>
      <c r="N118" s="94"/>
      <c r="O118" s="94"/>
    </row>
    <row r="119" spans="1:15" hidden="1" x14ac:dyDescent="0.25">
      <c r="A119" s="211"/>
      <c r="B119" s="261"/>
      <c r="C119" s="287"/>
      <c r="D119" s="290"/>
      <c r="E119" s="283" t="e">
        <f>VLOOKUP($B119,[1]ListsReq!$AC$3:$AF$61,2,FALSE)</f>
        <v>#N/A</v>
      </c>
      <c r="F119" s="284" t="e">
        <f>VLOOKUP($B119,[1]ListsReq!$AC$3:$AF$82,3,FALSE)</f>
        <v>#N/A</v>
      </c>
      <c r="G119" s="283" t="e">
        <f>VLOOKUP($B119,[1]ListsReq!$AC$3:$AF$61,4,FALSE)</f>
        <v>#N/A</v>
      </c>
      <c r="H119" s="285" t="e">
        <f t="shared" si="1"/>
        <v>#N/A</v>
      </c>
      <c r="I119" s="289"/>
      <c r="J119" s="96"/>
      <c r="K119" s="96"/>
      <c r="L119" s="96"/>
      <c r="M119" s="210"/>
      <c r="N119" s="94"/>
      <c r="O119" s="94"/>
    </row>
    <row r="120" spans="1:15" hidden="1" x14ac:dyDescent="0.25">
      <c r="A120" s="211"/>
      <c r="B120" s="261"/>
      <c r="C120" s="287"/>
      <c r="D120" s="290"/>
      <c r="E120" s="283" t="e">
        <f>VLOOKUP($B120,[1]ListsReq!$AC$3:$AF$61,2,FALSE)</f>
        <v>#N/A</v>
      </c>
      <c r="F120" s="284" t="e">
        <f>VLOOKUP($B120,[1]ListsReq!$AC$3:$AF$82,3,FALSE)</f>
        <v>#N/A</v>
      </c>
      <c r="G120" s="283" t="e">
        <f>VLOOKUP($B120,[1]ListsReq!$AC$3:$AF$61,4,FALSE)</f>
        <v>#N/A</v>
      </c>
      <c r="H120" s="285" t="e">
        <f t="shared" si="1"/>
        <v>#N/A</v>
      </c>
      <c r="I120" s="289"/>
      <c r="J120" s="96"/>
      <c r="K120" s="96"/>
      <c r="L120" s="96"/>
      <c r="M120" s="210"/>
      <c r="N120" s="94"/>
      <c r="O120" s="94"/>
    </row>
    <row r="121" spans="1:15" hidden="1" x14ac:dyDescent="0.25">
      <c r="A121" s="211"/>
      <c r="B121" s="261"/>
      <c r="C121" s="287"/>
      <c r="D121" s="290"/>
      <c r="E121" s="283" t="e">
        <f>VLOOKUP($B121,[1]ListsReq!$AC$3:$AF$61,2,FALSE)</f>
        <v>#N/A</v>
      </c>
      <c r="F121" s="284" t="e">
        <f>VLOOKUP($B121,[1]ListsReq!$AC$3:$AF$82,3,FALSE)</f>
        <v>#N/A</v>
      </c>
      <c r="G121" s="283" t="e">
        <f>VLOOKUP($B121,[1]ListsReq!$AC$3:$AF$61,4,FALSE)</f>
        <v>#N/A</v>
      </c>
      <c r="H121" s="285" t="e">
        <f t="shared" si="1"/>
        <v>#N/A</v>
      </c>
      <c r="I121" s="289"/>
      <c r="J121" s="96"/>
      <c r="K121" s="96"/>
      <c r="L121" s="96"/>
      <c r="M121" s="210"/>
      <c r="N121" s="94"/>
      <c r="O121" s="94"/>
    </row>
    <row r="122" spans="1:15" hidden="1" x14ac:dyDescent="0.25">
      <c r="A122" s="211"/>
      <c r="B122" s="261"/>
      <c r="C122" s="287"/>
      <c r="D122" s="290"/>
      <c r="E122" s="283" t="e">
        <f>VLOOKUP($B122,[1]ListsReq!$AC$3:$AF$61,2,FALSE)</f>
        <v>#N/A</v>
      </c>
      <c r="F122" s="284" t="e">
        <f>VLOOKUP($B122,[1]ListsReq!$AC$3:$AF$82,3,FALSE)</f>
        <v>#N/A</v>
      </c>
      <c r="G122" s="283" t="e">
        <f>VLOOKUP($B122,[1]ListsReq!$AC$3:$AF$61,4,FALSE)</f>
        <v>#N/A</v>
      </c>
      <c r="H122" s="285" t="e">
        <f t="shared" si="1"/>
        <v>#N/A</v>
      </c>
      <c r="I122" s="289"/>
      <c r="J122" s="96"/>
      <c r="K122" s="96"/>
      <c r="L122" s="96"/>
      <c r="M122" s="210"/>
      <c r="N122" s="94"/>
      <c r="O122" s="94"/>
    </row>
    <row r="123" spans="1:15" hidden="1" x14ac:dyDescent="0.25">
      <c r="A123" s="211"/>
      <c r="B123" s="261"/>
      <c r="C123" s="287"/>
      <c r="D123" s="290"/>
      <c r="E123" s="283" t="e">
        <f>VLOOKUP($B123,[1]ListsReq!$AC$3:$AF$61,2,FALSE)</f>
        <v>#N/A</v>
      </c>
      <c r="F123" s="284" t="e">
        <f>VLOOKUP($B123,[1]ListsReq!$AC$3:$AF$82,3,FALSE)</f>
        <v>#N/A</v>
      </c>
      <c r="G123" s="283" t="e">
        <f>VLOOKUP($B123,[1]ListsReq!$AC$3:$AF$61,4,FALSE)</f>
        <v>#N/A</v>
      </c>
      <c r="H123" s="285" t="e">
        <f t="shared" si="1"/>
        <v>#N/A</v>
      </c>
      <c r="I123" s="289"/>
      <c r="J123" s="96"/>
      <c r="K123" s="96"/>
      <c r="L123" s="96"/>
      <c r="M123" s="210"/>
      <c r="N123" s="94"/>
      <c r="O123" s="94"/>
    </row>
    <row r="124" spans="1:15" hidden="1" x14ac:dyDescent="0.25">
      <c r="A124" s="211"/>
      <c r="B124" s="261"/>
      <c r="C124" s="287"/>
      <c r="D124" s="290"/>
      <c r="E124" s="283" t="e">
        <f>VLOOKUP($B124,[1]ListsReq!$AC$3:$AF$61,2,FALSE)</f>
        <v>#N/A</v>
      </c>
      <c r="F124" s="284" t="e">
        <f>VLOOKUP($B124,[1]ListsReq!$AC$3:$AF$82,3,FALSE)</f>
        <v>#N/A</v>
      </c>
      <c r="G124" s="283" t="e">
        <f>VLOOKUP($B124,[1]ListsReq!$AC$3:$AF$61,4,FALSE)</f>
        <v>#N/A</v>
      </c>
      <c r="H124" s="285" t="e">
        <f t="shared" si="1"/>
        <v>#N/A</v>
      </c>
      <c r="I124" s="289"/>
      <c r="J124" s="96"/>
      <c r="K124" s="96"/>
      <c r="L124" s="96"/>
      <c r="M124" s="210"/>
      <c r="N124" s="94"/>
      <c r="O124" s="94"/>
    </row>
    <row r="125" spans="1:15" hidden="1" x14ac:dyDescent="0.25">
      <c r="A125" s="211"/>
      <c r="B125" s="261"/>
      <c r="C125" s="287"/>
      <c r="D125" s="290"/>
      <c r="E125" s="283" t="e">
        <f>VLOOKUP($B125,[1]ListsReq!$AC$3:$AF$61,2,FALSE)</f>
        <v>#N/A</v>
      </c>
      <c r="F125" s="284" t="e">
        <f>VLOOKUP($B125,[1]ListsReq!$AC$3:$AF$82,3,FALSE)</f>
        <v>#N/A</v>
      </c>
      <c r="G125" s="283" t="e">
        <f>VLOOKUP($B125,[1]ListsReq!$AC$3:$AF$61,4,FALSE)</f>
        <v>#N/A</v>
      </c>
      <c r="H125" s="285" t="e">
        <f t="shared" si="1"/>
        <v>#N/A</v>
      </c>
      <c r="I125" s="289"/>
      <c r="J125" s="96"/>
      <c r="K125" s="96"/>
      <c r="L125" s="96"/>
      <c r="M125" s="210"/>
      <c r="N125" s="94"/>
      <c r="O125" s="94"/>
    </row>
    <row r="126" spans="1:15" hidden="1" x14ac:dyDescent="0.25">
      <c r="A126" s="211"/>
      <c r="B126" s="261"/>
      <c r="C126" s="287"/>
      <c r="D126" s="290"/>
      <c r="E126" s="283" t="e">
        <f>VLOOKUP($B126,[1]ListsReq!$AC$3:$AF$61,2,FALSE)</f>
        <v>#N/A</v>
      </c>
      <c r="F126" s="284" t="e">
        <f>VLOOKUP($B126,[1]ListsReq!$AC$3:$AF$82,3,FALSE)</f>
        <v>#N/A</v>
      </c>
      <c r="G126" s="283" t="e">
        <f>VLOOKUP($B126,[1]ListsReq!$AC$3:$AF$61,4,FALSE)</f>
        <v>#N/A</v>
      </c>
      <c r="H126" s="285" t="e">
        <f t="shared" si="1"/>
        <v>#N/A</v>
      </c>
      <c r="I126" s="289"/>
      <c r="J126" s="96"/>
      <c r="K126" s="96"/>
      <c r="L126" s="96"/>
      <c r="M126" s="210"/>
      <c r="N126" s="94"/>
      <c r="O126" s="94"/>
    </row>
    <row r="127" spans="1:15" hidden="1" x14ac:dyDescent="0.25">
      <c r="A127" s="211"/>
      <c r="B127" s="261"/>
      <c r="C127" s="287"/>
      <c r="D127" s="290"/>
      <c r="E127" s="283" t="e">
        <f>VLOOKUP($B127,[1]ListsReq!$AC$3:$AF$61,2,FALSE)</f>
        <v>#N/A</v>
      </c>
      <c r="F127" s="284" t="e">
        <f>VLOOKUP($B127,[1]ListsReq!$AC$3:$AF$82,3,FALSE)</f>
        <v>#N/A</v>
      </c>
      <c r="G127" s="283" t="e">
        <f>VLOOKUP($B127,[1]ListsReq!$AC$3:$AF$61,4,FALSE)</f>
        <v>#N/A</v>
      </c>
      <c r="H127" s="285" t="e">
        <f t="shared" si="1"/>
        <v>#N/A</v>
      </c>
      <c r="I127" s="289"/>
      <c r="J127" s="96"/>
      <c r="K127" s="96"/>
      <c r="L127" s="96"/>
      <c r="M127" s="210"/>
      <c r="N127" s="94"/>
      <c r="O127" s="94"/>
    </row>
    <row r="128" spans="1:15" hidden="1" x14ac:dyDescent="0.25">
      <c r="A128" s="211"/>
      <c r="B128" s="261"/>
      <c r="C128" s="287"/>
      <c r="D128" s="290"/>
      <c r="E128" s="283" t="e">
        <f>VLOOKUP($B128,[1]ListsReq!$AC$3:$AF$61,2,FALSE)</f>
        <v>#N/A</v>
      </c>
      <c r="F128" s="284" t="e">
        <f>VLOOKUP($B128,[1]ListsReq!$AC$3:$AF$82,3,FALSE)</f>
        <v>#N/A</v>
      </c>
      <c r="G128" s="283" t="e">
        <f>VLOOKUP($B128,[1]ListsReq!$AC$3:$AF$61,4,FALSE)</f>
        <v>#N/A</v>
      </c>
      <c r="H128" s="285" t="e">
        <f t="shared" si="1"/>
        <v>#N/A</v>
      </c>
      <c r="I128" s="289"/>
      <c r="J128" s="96"/>
      <c r="K128" s="96"/>
      <c r="L128" s="96"/>
      <c r="M128" s="210"/>
      <c r="N128" s="94"/>
      <c r="O128" s="94"/>
    </row>
    <row r="129" spans="1:15" hidden="1" x14ac:dyDescent="0.25">
      <c r="A129" s="211"/>
      <c r="B129" s="261"/>
      <c r="C129" s="287"/>
      <c r="D129" s="290"/>
      <c r="E129" s="283" t="e">
        <f>VLOOKUP($B129,[1]ListsReq!$AC$3:$AF$61,2,FALSE)</f>
        <v>#N/A</v>
      </c>
      <c r="F129" s="284" t="e">
        <f>VLOOKUP($B129,[1]ListsReq!$AC$3:$AF$82,3,FALSE)</f>
        <v>#N/A</v>
      </c>
      <c r="G129" s="283" t="e">
        <f>VLOOKUP($B129,[1]ListsReq!$AC$3:$AF$61,4,FALSE)</f>
        <v>#N/A</v>
      </c>
      <c r="H129" s="285" t="e">
        <f t="shared" si="1"/>
        <v>#N/A</v>
      </c>
      <c r="I129" s="289"/>
      <c r="J129" s="96"/>
      <c r="K129" s="96"/>
      <c r="L129" s="96"/>
      <c r="M129" s="210"/>
      <c r="N129" s="94"/>
      <c r="O129" s="94"/>
    </row>
    <row r="130" spans="1:15" hidden="1" x14ac:dyDescent="0.25">
      <c r="A130" s="211"/>
      <c r="B130" s="261"/>
      <c r="C130" s="287"/>
      <c r="D130" s="290"/>
      <c r="E130" s="283" t="e">
        <f>VLOOKUP($B130,[1]ListsReq!$AC$3:$AF$61,2,FALSE)</f>
        <v>#N/A</v>
      </c>
      <c r="F130" s="284" t="e">
        <f>VLOOKUP($B130,[1]ListsReq!$AC$3:$AF$82,3,FALSE)</f>
        <v>#N/A</v>
      </c>
      <c r="G130" s="283" t="e">
        <f>VLOOKUP($B130,[1]ListsReq!$AC$3:$AF$61,4,FALSE)</f>
        <v>#N/A</v>
      </c>
      <c r="H130" s="285" t="e">
        <f t="shared" si="1"/>
        <v>#N/A</v>
      </c>
      <c r="I130" s="289"/>
      <c r="J130" s="96"/>
      <c r="K130" s="96"/>
      <c r="L130" s="96"/>
      <c r="M130" s="210"/>
      <c r="N130" s="94"/>
      <c r="O130" s="94"/>
    </row>
    <row r="131" spans="1:15" hidden="1" x14ac:dyDescent="0.25">
      <c r="A131" s="211"/>
      <c r="B131" s="261"/>
      <c r="C131" s="287"/>
      <c r="D131" s="290"/>
      <c r="E131" s="283" t="e">
        <f>VLOOKUP($B131,[1]ListsReq!$AC$3:$AF$61,2,FALSE)</f>
        <v>#N/A</v>
      </c>
      <c r="F131" s="284" t="e">
        <f>VLOOKUP($B131,[1]ListsReq!$AC$3:$AF$82,3,FALSE)</f>
        <v>#N/A</v>
      </c>
      <c r="G131" s="283" t="e">
        <f>VLOOKUP($B131,[1]ListsReq!$AC$3:$AF$61,4,FALSE)</f>
        <v>#N/A</v>
      </c>
      <c r="H131" s="285" t="e">
        <f t="shared" si="1"/>
        <v>#N/A</v>
      </c>
      <c r="I131" s="289"/>
      <c r="J131" s="96"/>
      <c r="K131" s="96"/>
      <c r="L131" s="96"/>
      <c r="M131" s="210"/>
      <c r="N131" s="94"/>
      <c r="O131" s="94"/>
    </row>
    <row r="132" spans="1:15" hidden="1" x14ac:dyDescent="0.25">
      <c r="A132" s="211"/>
      <c r="B132" s="261"/>
      <c r="C132" s="287"/>
      <c r="D132" s="290"/>
      <c r="E132" s="283" t="e">
        <f>VLOOKUP($B132,[1]ListsReq!$AC$3:$AF$61,2,FALSE)</f>
        <v>#N/A</v>
      </c>
      <c r="F132" s="284" t="e">
        <f>VLOOKUP($B132,[1]ListsReq!$AC$3:$AF$82,3,FALSE)</f>
        <v>#N/A</v>
      </c>
      <c r="G132" s="283" t="e">
        <f>VLOOKUP($B132,[1]ListsReq!$AC$3:$AF$61,4,FALSE)</f>
        <v>#N/A</v>
      </c>
      <c r="H132" s="285" t="e">
        <f t="shared" si="1"/>
        <v>#N/A</v>
      </c>
      <c r="I132" s="289"/>
      <c r="J132" s="96"/>
      <c r="K132" s="96"/>
      <c r="L132" s="96"/>
      <c r="M132" s="210"/>
      <c r="N132" s="94"/>
      <c r="O132" s="94"/>
    </row>
    <row r="133" spans="1:15" hidden="1" x14ac:dyDescent="0.25">
      <c r="A133" s="211"/>
      <c r="B133" s="261"/>
      <c r="C133" s="287"/>
      <c r="D133" s="290"/>
      <c r="E133" s="283" t="e">
        <f>VLOOKUP($B133,[1]ListsReq!$AC$3:$AF$61,2,FALSE)</f>
        <v>#N/A</v>
      </c>
      <c r="F133" s="284" t="e">
        <f>VLOOKUP($B133,[1]ListsReq!$AC$3:$AF$82,3,FALSE)</f>
        <v>#N/A</v>
      </c>
      <c r="G133" s="283" t="e">
        <f>VLOOKUP($B133,[1]ListsReq!$AC$3:$AF$61,4,FALSE)</f>
        <v>#N/A</v>
      </c>
      <c r="H133" s="285" t="e">
        <f t="shared" si="1"/>
        <v>#N/A</v>
      </c>
      <c r="I133" s="289"/>
      <c r="J133" s="96"/>
      <c r="K133" s="96"/>
      <c r="L133" s="96"/>
      <c r="M133" s="210"/>
      <c r="N133" s="94"/>
      <c r="O133" s="94"/>
    </row>
    <row r="134" spans="1:15" hidden="1" x14ac:dyDescent="0.25">
      <c r="A134" s="211"/>
      <c r="B134" s="261"/>
      <c r="C134" s="287"/>
      <c r="D134" s="290"/>
      <c r="E134" s="283" t="e">
        <f>VLOOKUP($B134,[1]ListsReq!$AC$3:$AF$61,2,FALSE)</f>
        <v>#N/A</v>
      </c>
      <c r="F134" s="284" t="e">
        <f>VLOOKUP($B134,[1]ListsReq!$AC$3:$AF$82,3,FALSE)</f>
        <v>#N/A</v>
      </c>
      <c r="G134" s="283" t="e">
        <f>VLOOKUP($B134,[1]ListsReq!$AC$3:$AF$61,4,FALSE)</f>
        <v>#N/A</v>
      </c>
      <c r="H134" s="285" t="e">
        <f t="shared" si="1"/>
        <v>#N/A</v>
      </c>
      <c r="I134" s="289"/>
      <c r="J134" s="96"/>
      <c r="K134" s="96"/>
      <c r="L134" s="96"/>
      <c r="M134" s="210"/>
      <c r="N134" s="94"/>
      <c r="O134" s="94"/>
    </row>
    <row r="135" spans="1:15" hidden="1" x14ac:dyDescent="0.25">
      <c r="A135" s="211"/>
      <c r="B135" s="261"/>
      <c r="C135" s="287"/>
      <c r="D135" s="290"/>
      <c r="E135" s="283" t="e">
        <f>VLOOKUP($B135,[1]ListsReq!$AC$3:$AF$61,2,FALSE)</f>
        <v>#N/A</v>
      </c>
      <c r="F135" s="284" t="e">
        <f>VLOOKUP($B135,[1]ListsReq!$AC$3:$AF$82,3,FALSE)</f>
        <v>#N/A</v>
      </c>
      <c r="G135" s="283" t="e">
        <f>VLOOKUP($B135,[1]ListsReq!$AC$3:$AF$61,4,FALSE)</f>
        <v>#N/A</v>
      </c>
      <c r="H135" s="285" t="e">
        <f t="shared" si="1"/>
        <v>#N/A</v>
      </c>
      <c r="I135" s="289"/>
      <c r="J135" s="96"/>
      <c r="K135" s="96"/>
      <c r="L135" s="96"/>
      <c r="M135" s="210"/>
      <c r="N135" s="94"/>
      <c r="O135" s="94"/>
    </row>
    <row r="136" spans="1:15" hidden="1" x14ac:dyDescent="0.25">
      <c r="A136" s="211"/>
      <c r="B136" s="261"/>
      <c r="C136" s="287"/>
      <c r="D136" s="290"/>
      <c r="E136" s="283" t="e">
        <f>VLOOKUP($B136,[1]ListsReq!$AC$3:$AF$61,2,FALSE)</f>
        <v>#N/A</v>
      </c>
      <c r="F136" s="284" t="e">
        <f>VLOOKUP($B136,[1]ListsReq!$AC$3:$AF$82,3,FALSE)</f>
        <v>#N/A</v>
      </c>
      <c r="G136" s="283" t="e">
        <f>VLOOKUP($B136,[1]ListsReq!$AC$3:$AF$61,4,FALSE)</f>
        <v>#N/A</v>
      </c>
      <c r="H136" s="285" t="e">
        <f t="shared" si="1"/>
        <v>#N/A</v>
      </c>
      <c r="I136" s="289"/>
      <c r="J136" s="96"/>
      <c r="K136" s="96"/>
      <c r="L136" s="96"/>
      <c r="M136" s="210"/>
      <c r="N136" s="94"/>
      <c r="O136" s="94"/>
    </row>
    <row r="137" spans="1:15" hidden="1" x14ac:dyDescent="0.25">
      <c r="A137" s="211"/>
      <c r="B137" s="261"/>
      <c r="C137" s="287"/>
      <c r="D137" s="290"/>
      <c r="E137" s="283" t="e">
        <f>VLOOKUP($B137,[1]ListsReq!$AC$3:$AF$61,2,FALSE)</f>
        <v>#N/A</v>
      </c>
      <c r="F137" s="284" t="e">
        <f>VLOOKUP($B137,[1]ListsReq!$AC$3:$AF$82,3,FALSE)</f>
        <v>#N/A</v>
      </c>
      <c r="G137" s="283" t="e">
        <f>VLOOKUP($B137,[1]ListsReq!$AC$3:$AF$61,4,FALSE)</f>
        <v>#N/A</v>
      </c>
      <c r="H137" s="285" t="e">
        <f t="shared" si="1"/>
        <v>#N/A</v>
      </c>
      <c r="I137" s="289"/>
      <c r="J137" s="96"/>
      <c r="K137" s="96"/>
      <c r="L137" s="96"/>
      <c r="M137" s="210"/>
      <c r="N137" s="94"/>
      <c r="O137" s="94"/>
    </row>
    <row r="138" spans="1:15" hidden="1" x14ac:dyDescent="0.25">
      <c r="A138" s="211"/>
      <c r="B138" s="261"/>
      <c r="C138" s="287"/>
      <c r="D138" s="290"/>
      <c r="E138" s="283" t="e">
        <f>VLOOKUP($B138,[1]ListsReq!$AC$3:$AF$61,2,FALSE)</f>
        <v>#N/A</v>
      </c>
      <c r="F138" s="284" t="e">
        <f>VLOOKUP($B138,[1]ListsReq!$AC$3:$AF$82,3,FALSE)</f>
        <v>#N/A</v>
      </c>
      <c r="G138" s="283" t="e">
        <f>VLOOKUP($B138,[1]ListsReq!$AC$3:$AF$61,4,FALSE)</f>
        <v>#N/A</v>
      </c>
      <c r="H138" s="285" t="e">
        <f t="shared" si="1"/>
        <v>#N/A</v>
      </c>
      <c r="I138" s="289"/>
      <c r="J138" s="96"/>
      <c r="K138" s="96"/>
      <c r="L138" s="96"/>
      <c r="M138" s="210"/>
      <c r="N138" s="94"/>
      <c r="O138" s="94"/>
    </row>
    <row r="139" spans="1:15" hidden="1" x14ac:dyDescent="0.25">
      <c r="A139" s="211"/>
      <c r="B139" s="261"/>
      <c r="C139" s="287"/>
      <c r="D139" s="290"/>
      <c r="E139" s="283" t="e">
        <f>VLOOKUP($B139,[1]ListsReq!$AC$3:$AF$61,2,FALSE)</f>
        <v>#N/A</v>
      </c>
      <c r="F139" s="284" t="e">
        <f>VLOOKUP($B139,[1]ListsReq!$AC$3:$AF$82,3,FALSE)</f>
        <v>#N/A</v>
      </c>
      <c r="G139" s="283" t="e">
        <f>VLOOKUP($B139,[1]ListsReq!$AC$3:$AF$61,4,FALSE)</f>
        <v>#N/A</v>
      </c>
      <c r="H139" s="285" t="e">
        <f t="shared" si="1"/>
        <v>#N/A</v>
      </c>
      <c r="I139" s="289"/>
      <c r="J139" s="96"/>
      <c r="K139" s="96"/>
      <c r="L139" s="96"/>
      <c r="M139" s="210"/>
      <c r="N139" s="94"/>
      <c r="O139" s="94"/>
    </row>
    <row r="140" spans="1:15" hidden="1" x14ac:dyDescent="0.25">
      <c r="A140" s="211"/>
      <c r="B140" s="261"/>
      <c r="C140" s="287"/>
      <c r="D140" s="290"/>
      <c r="E140" s="283" t="e">
        <f>VLOOKUP($B140,[1]ListsReq!$AC$3:$AF$61,2,FALSE)</f>
        <v>#N/A</v>
      </c>
      <c r="F140" s="284" t="e">
        <f>VLOOKUP($B140,[1]ListsReq!$AC$3:$AF$82,3,FALSE)</f>
        <v>#N/A</v>
      </c>
      <c r="G140" s="283" t="e">
        <f>VLOOKUP($B140,[1]ListsReq!$AC$3:$AF$61,4,FALSE)</f>
        <v>#N/A</v>
      </c>
      <c r="H140" s="285" t="e">
        <f t="shared" si="1"/>
        <v>#N/A</v>
      </c>
      <c r="I140" s="289"/>
      <c r="J140" s="96"/>
      <c r="K140" s="96"/>
      <c r="L140" s="96"/>
      <c r="M140" s="210"/>
      <c r="N140" s="94"/>
      <c r="O140" s="94"/>
    </row>
    <row r="141" spans="1:15" hidden="1" x14ac:dyDescent="0.25">
      <c r="A141" s="211"/>
      <c r="B141" s="261"/>
      <c r="C141" s="287"/>
      <c r="D141" s="290"/>
      <c r="E141" s="283" t="e">
        <f>VLOOKUP($B141,[1]ListsReq!$AC$3:$AF$61,2,FALSE)</f>
        <v>#N/A</v>
      </c>
      <c r="F141" s="284" t="e">
        <f>VLOOKUP($B141,[1]ListsReq!$AC$3:$AF$82,3,FALSE)</f>
        <v>#N/A</v>
      </c>
      <c r="G141" s="283" t="e">
        <f>VLOOKUP($B141,[1]ListsReq!$AC$3:$AF$61,4,FALSE)</f>
        <v>#N/A</v>
      </c>
      <c r="H141" s="285" t="e">
        <f t="shared" si="1"/>
        <v>#N/A</v>
      </c>
      <c r="I141" s="289"/>
      <c r="J141" s="96"/>
      <c r="K141" s="96"/>
      <c r="L141" s="96"/>
      <c r="M141" s="210"/>
      <c r="N141" s="94"/>
      <c r="O141" s="94"/>
    </row>
    <row r="142" spans="1:15" hidden="1" x14ac:dyDescent="0.25">
      <c r="A142" s="211"/>
      <c r="B142" s="261"/>
      <c r="C142" s="287"/>
      <c r="D142" s="290"/>
      <c r="E142" s="283" t="e">
        <f>VLOOKUP($B142,[1]ListsReq!$AC$3:$AF$61,2,FALSE)</f>
        <v>#N/A</v>
      </c>
      <c r="F142" s="284" t="e">
        <f>VLOOKUP($B142,[1]ListsReq!$AC$3:$AF$82,3,FALSE)</f>
        <v>#N/A</v>
      </c>
      <c r="G142" s="283" t="e">
        <f>VLOOKUP($B142,[1]ListsReq!$AC$3:$AF$61,4,FALSE)</f>
        <v>#N/A</v>
      </c>
      <c r="H142" s="285" t="e">
        <f t="shared" si="1"/>
        <v>#N/A</v>
      </c>
      <c r="I142" s="289"/>
      <c r="J142" s="96"/>
      <c r="K142" s="96"/>
      <c r="L142" s="96"/>
      <c r="M142" s="210"/>
      <c r="N142" s="94"/>
      <c r="O142" s="94"/>
    </row>
    <row r="143" spans="1:15" hidden="1" x14ac:dyDescent="0.25">
      <c r="A143" s="211"/>
      <c r="B143" s="261"/>
      <c r="C143" s="287"/>
      <c r="D143" s="290"/>
      <c r="E143" s="283" t="e">
        <f>VLOOKUP($B143,[1]ListsReq!$AC$3:$AF$61,2,FALSE)</f>
        <v>#N/A</v>
      </c>
      <c r="F143" s="284" t="e">
        <f>VLOOKUP($B143,[1]ListsReq!$AC$3:$AF$82,3,FALSE)</f>
        <v>#N/A</v>
      </c>
      <c r="G143" s="283" t="e">
        <f>VLOOKUP($B143,[1]ListsReq!$AC$3:$AF$61,4,FALSE)</f>
        <v>#N/A</v>
      </c>
      <c r="H143" s="285" t="e">
        <f t="shared" si="1"/>
        <v>#N/A</v>
      </c>
      <c r="I143" s="289"/>
      <c r="J143" s="96"/>
      <c r="K143" s="96"/>
      <c r="L143" s="96"/>
      <c r="M143" s="210"/>
      <c r="N143" s="94"/>
      <c r="O143" s="94"/>
    </row>
    <row r="144" spans="1:15" hidden="1" x14ac:dyDescent="0.25">
      <c r="A144" s="211"/>
      <c r="B144" s="261"/>
      <c r="C144" s="287"/>
      <c r="D144" s="290"/>
      <c r="E144" s="283" t="e">
        <f>VLOOKUP($B144,[1]ListsReq!$AC$3:$AF$61,2,FALSE)</f>
        <v>#N/A</v>
      </c>
      <c r="F144" s="284" t="e">
        <f>VLOOKUP($B144,[1]ListsReq!$AC$3:$AF$82,3,FALSE)</f>
        <v>#N/A</v>
      </c>
      <c r="G144" s="283" t="e">
        <f>VLOOKUP($B144,[1]ListsReq!$AC$3:$AF$61,4,FALSE)</f>
        <v>#N/A</v>
      </c>
      <c r="H144" s="285" t="e">
        <f t="shared" si="1"/>
        <v>#N/A</v>
      </c>
      <c r="I144" s="289"/>
      <c r="J144" s="96"/>
      <c r="K144" s="96"/>
      <c r="L144" s="96"/>
      <c r="M144" s="210"/>
      <c r="N144" s="94"/>
      <c r="O144" s="94"/>
    </row>
    <row r="145" spans="1:15" hidden="1" x14ac:dyDescent="0.25">
      <c r="A145" s="211"/>
      <c r="B145" s="261"/>
      <c r="C145" s="287"/>
      <c r="D145" s="290"/>
      <c r="E145" s="283" t="e">
        <f>VLOOKUP($B145,[1]ListsReq!$AC$3:$AF$61,2,FALSE)</f>
        <v>#N/A</v>
      </c>
      <c r="F145" s="284" t="e">
        <f>VLOOKUP($B145,[1]ListsReq!$AC$3:$AF$82,3,FALSE)</f>
        <v>#N/A</v>
      </c>
      <c r="G145" s="283" t="e">
        <f>VLOOKUP($B145,[1]ListsReq!$AC$3:$AF$61,4,FALSE)</f>
        <v>#N/A</v>
      </c>
      <c r="H145" s="285" t="e">
        <f t="shared" si="1"/>
        <v>#N/A</v>
      </c>
      <c r="I145" s="289"/>
      <c r="J145" s="96"/>
      <c r="K145" s="96"/>
      <c r="L145" s="96"/>
      <c r="M145" s="210"/>
      <c r="N145" s="94"/>
      <c r="O145" s="94"/>
    </row>
    <row r="146" spans="1:15" hidden="1" x14ac:dyDescent="0.25">
      <c r="A146" s="211"/>
      <c r="B146" s="261"/>
      <c r="C146" s="287"/>
      <c r="D146" s="290"/>
      <c r="E146" s="283" t="e">
        <f>VLOOKUP($B146,[1]ListsReq!$AC$3:$AF$61,2,FALSE)</f>
        <v>#N/A</v>
      </c>
      <c r="F146" s="284" t="e">
        <f>VLOOKUP($B146,[1]ListsReq!$AC$3:$AF$82,3,FALSE)</f>
        <v>#N/A</v>
      </c>
      <c r="G146" s="283" t="e">
        <f>VLOOKUP($B146,[1]ListsReq!$AC$3:$AF$61,4,FALSE)</f>
        <v>#N/A</v>
      </c>
      <c r="H146" s="285" t="e">
        <f t="shared" si="1"/>
        <v>#N/A</v>
      </c>
      <c r="I146" s="289"/>
      <c r="J146" s="96"/>
      <c r="K146" s="96"/>
      <c r="L146" s="96"/>
      <c r="M146" s="210"/>
      <c r="N146" s="94"/>
      <c r="O146" s="94"/>
    </row>
    <row r="147" spans="1:15" hidden="1" x14ac:dyDescent="0.25">
      <c r="A147" s="211"/>
      <c r="B147" s="261"/>
      <c r="C147" s="287"/>
      <c r="D147" s="290"/>
      <c r="E147" s="283" t="e">
        <f>VLOOKUP($B147,[1]ListsReq!$AC$3:$AF$61,2,FALSE)</f>
        <v>#N/A</v>
      </c>
      <c r="F147" s="284" t="e">
        <f>VLOOKUP($B147,[1]ListsReq!$AC$3:$AF$82,3,FALSE)</f>
        <v>#N/A</v>
      </c>
      <c r="G147" s="283" t="e">
        <f>VLOOKUP($B147,[1]ListsReq!$AC$3:$AF$61,4,FALSE)</f>
        <v>#N/A</v>
      </c>
      <c r="H147" s="285" t="e">
        <f t="shared" si="1"/>
        <v>#N/A</v>
      </c>
      <c r="I147" s="289"/>
      <c r="J147" s="96"/>
      <c r="K147" s="96"/>
      <c r="L147" s="96"/>
      <c r="M147" s="210"/>
      <c r="N147" s="94"/>
      <c r="O147" s="94"/>
    </row>
    <row r="148" spans="1:15" hidden="1" x14ac:dyDescent="0.25">
      <c r="A148" s="211"/>
      <c r="B148" s="261"/>
      <c r="C148" s="287"/>
      <c r="D148" s="290"/>
      <c r="E148" s="283" t="e">
        <f>VLOOKUP($B148,[1]ListsReq!$AC$3:$AF$61,2,FALSE)</f>
        <v>#N/A</v>
      </c>
      <c r="F148" s="284" t="e">
        <f>VLOOKUP($B148,[1]ListsReq!$AC$3:$AF$82,3,FALSE)</f>
        <v>#N/A</v>
      </c>
      <c r="G148" s="283" t="e">
        <f>VLOOKUP($B148,[1]ListsReq!$AC$3:$AF$61,4,FALSE)</f>
        <v>#N/A</v>
      </c>
      <c r="H148" s="285" t="e">
        <f t="shared" si="1"/>
        <v>#N/A</v>
      </c>
      <c r="I148" s="289"/>
      <c r="J148" s="96"/>
      <c r="K148" s="96"/>
      <c r="L148" s="96"/>
      <c r="M148" s="210"/>
      <c r="N148" s="94"/>
      <c r="O148" s="94"/>
    </row>
    <row r="149" spans="1:15" hidden="1" x14ac:dyDescent="0.25">
      <c r="A149" s="211"/>
      <c r="B149" s="261"/>
      <c r="C149" s="287"/>
      <c r="D149" s="290"/>
      <c r="E149" s="283" t="e">
        <f>VLOOKUP($B149,[1]ListsReq!$AC$3:$AF$61,2,FALSE)</f>
        <v>#N/A</v>
      </c>
      <c r="F149" s="284" t="e">
        <f>VLOOKUP($B149,[1]ListsReq!$AC$3:$AF$82,3,FALSE)</f>
        <v>#N/A</v>
      </c>
      <c r="G149" s="283" t="e">
        <f>VLOOKUP($B149,[1]ListsReq!$AC$3:$AF$61,4,FALSE)</f>
        <v>#N/A</v>
      </c>
      <c r="H149" s="285" t="e">
        <f t="shared" si="1"/>
        <v>#N/A</v>
      </c>
      <c r="I149" s="289"/>
      <c r="J149" s="96"/>
      <c r="K149" s="96"/>
      <c r="L149" s="96"/>
      <c r="M149" s="210"/>
      <c r="N149" s="94"/>
      <c r="O149" s="94"/>
    </row>
    <row r="150" spans="1:15" hidden="1" x14ac:dyDescent="0.25">
      <c r="A150" s="211"/>
      <c r="B150" s="261"/>
      <c r="C150" s="287"/>
      <c r="D150" s="290"/>
      <c r="E150" s="283" t="e">
        <f>VLOOKUP($B150,[1]ListsReq!$AC$3:$AF$61,2,FALSE)</f>
        <v>#N/A</v>
      </c>
      <c r="F150" s="284" t="e">
        <f>VLOOKUP($B150,[1]ListsReq!$AC$3:$AF$82,3,FALSE)</f>
        <v>#N/A</v>
      </c>
      <c r="G150" s="283" t="e">
        <f>VLOOKUP($B150,[1]ListsReq!$AC$3:$AF$61,4,FALSE)</f>
        <v>#N/A</v>
      </c>
      <c r="H150" s="285" t="e">
        <f t="shared" si="1"/>
        <v>#N/A</v>
      </c>
      <c r="I150" s="289"/>
      <c r="J150" s="96"/>
      <c r="K150" s="96"/>
      <c r="L150" s="96"/>
      <c r="M150" s="210"/>
      <c r="N150" s="94"/>
      <c r="O150" s="94"/>
    </row>
    <row r="151" spans="1:15" hidden="1" x14ac:dyDescent="0.25">
      <c r="A151" s="211"/>
      <c r="B151" s="261"/>
      <c r="C151" s="287"/>
      <c r="D151" s="290"/>
      <c r="E151" s="283" t="e">
        <f>VLOOKUP($B151,[1]ListsReq!$AC$3:$AF$61,2,FALSE)</f>
        <v>#N/A</v>
      </c>
      <c r="F151" s="284" t="e">
        <f>VLOOKUP($B151,[1]ListsReq!$AC$3:$AF$82,3,FALSE)</f>
        <v>#N/A</v>
      </c>
      <c r="G151" s="283" t="e">
        <f>VLOOKUP($B151,[1]ListsReq!$AC$3:$AF$61,4,FALSE)</f>
        <v>#N/A</v>
      </c>
      <c r="H151" s="285" t="e">
        <f t="shared" si="1"/>
        <v>#N/A</v>
      </c>
      <c r="I151" s="289"/>
      <c r="J151" s="96"/>
      <c r="K151" s="96"/>
      <c r="L151" s="96"/>
      <c r="M151" s="210"/>
      <c r="N151" s="94"/>
      <c r="O151" s="94"/>
    </row>
    <row r="152" spans="1:15" hidden="1" x14ac:dyDescent="0.25">
      <c r="A152" s="211"/>
      <c r="B152" s="261"/>
      <c r="C152" s="287"/>
      <c r="D152" s="290"/>
      <c r="E152" s="283" t="e">
        <f>VLOOKUP($B152,[1]ListsReq!$AC$3:$AF$61,2,FALSE)</f>
        <v>#N/A</v>
      </c>
      <c r="F152" s="284" t="e">
        <f>VLOOKUP($B152,[1]ListsReq!$AC$3:$AF$82,3,FALSE)</f>
        <v>#N/A</v>
      </c>
      <c r="G152" s="283" t="e">
        <f>VLOOKUP($B152,[1]ListsReq!$AC$3:$AF$61,4,FALSE)</f>
        <v>#N/A</v>
      </c>
      <c r="H152" s="285" t="e">
        <f t="shared" si="1"/>
        <v>#N/A</v>
      </c>
      <c r="I152" s="289"/>
      <c r="J152" s="96"/>
      <c r="K152" s="96"/>
      <c r="L152" s="96"/>
      <c r="M152" s="210"/>
      <c r="N152" s="94"/>
      <c r="O152" s="94"/>
    </row>
    <row r="153" spans="1:15" hidden="1" x14ac:dyDescent="0.25">
      <c r="A153" s="211"/>
      <c r="B153" s="261"/>
      <c r="C153" s="287"/>
      <c r="D153" s="290"/>
      <c r="E153" s="283" t="e">
        <f>VLOOKUP($B153,[1]ListsReq!$AC$3:$AF$61,2,FALSE)</f>
        <v>#N/A</v>
      </c>
      <c r="F153" s="284" t="e">
        <f>VLOOKUP($B153,[1]ListsReq!$AC$3:$AF$82,3,FALSE)</f>
        <v>#N/A</v>
      </c>
      <c r="G153" s="283" t="e">
        <f>VLOOKUP($B153,[1]ListsReq!$AC$3:$AF$61,4,FALSE)</f>
        <v>#N/A</v>
      </c>
      <c r="H153" s="285" t="e">
        <f t="shared" si="1"/>
        <v>#N/A</v>
      </c>
      <c r="I153" s="289"/>
      <c r="J153" s="96"/>
      <c r="K153" s="96"/>
      <c r="L153" s="96"/>
      <c r="M153" s="210"/>
      <c r="N153" s="94"/>
      <c r="O153" s="94"/>
    </row>
    <row r="154" spans="1:15" hidden="1" x14ac:dyDescent="0.25">
      <c r="A154" s="211"/>
      <c r="B154" s="261"/>
      <c r="C154" s="287"/>
      <c r="D154" s="290"/>
      <c r="E154" s="283" t="e">
        <f>VLOOKUP($B154,[1]ListsReq!$AC$3:$AF$61,2,FALSE)</f>
        <v>#N/A</v>
      </c>
      <c r="F154" s="284" t="e">
        <f>VLOOKUP($B154,[1]ListsReq!$AC$3:$AF$82,3,FALSE)</f>
        <v>#N/A</v>
      </c>
      <c r="G154" s="283" t="e">
        <f>VLOOKUP($B154,[1]ListsReq!$AC$3:$AF$61,4,FALSE)</f>
        <v>#N/A</v>
      </c>
      <c r="H154" s="285" t="e">
        <f t="shared" si="1"/>
        <v>#N/A</v>
      </c>
      <c r="I154" s="289"/>
      <c r="J154" s="96"/>
      <c r="K154" s="96"/>
      <c r="L154" s="96"/>
      <c r="M154" s="210"/>
      <c r="N154" s="94"/>
      <c r="O154" s="94"/>
    </row>
    <row r="155" spans="1:15" hidden="1" x14ac:dyDescent="0.25">
      <c r="A155" s="211"/>
      <c r="B155" s="261"/>
      <c r="C155" s="292"/>
      <c r="D155" s="293"/>
      <c r="E155" s="283" t="e">
        <f>VLOOKUP($B155,[1]ListsReq!$AC$3:$AF$61,2,FALSE)</f>
        <v>#N/A</v>
      </c>
      <c r="F155" s="284" t="e">
        <f>VLOOKUP($B155,[1]ListsReq!$AC$3:$AF$82,3,FALSE)</f>
        <v>#N/A</v>
      </c>
      <c r="G155" s="283" t="e">
        <f>VLOOKUP($B155,[1]ListsReq!$AC$3:$AF$61,4,FALSE)</f>
        <v>#N/A</v>
      </c>
      <c r="H155" s="285" t="e">
        <f t="shared" si="1"/>
        <v>#N/A</v>
      </c>
      <c r="I155" s="295"/>
      <c r="J155" s="96"/>
      <c r="K155" s="96"/>
      <c r="L155" s="96"/>
      <c r="M155" s="210"/>
      <c r="N155" s="94"/>
      <c r="O155" s="94"/>
    </row>
    <row r="156" spans="1:15" hidden="1" x14ac:dyDescent="0.25">
      <c r="A156" s="211"/>
      <c r="B156" s="261"/>
      <c r="C156" s="292"/>
      <c r="D156" s="293"/>
      <c r="E156" s="283" t="e">
        <f>VLOOKUP($B156,[1]ListsReq!$AC$3:$AF$61,2,FALSE)</f>
        <v>#N/A</v>
      </c>
      <c r="F156" s="284" t="e">
        <f>VLOOKUP($B156,[1]ListsReq!$AC$3:$AF$82,3,FALSE)</f>
        <v>#N/A</v>
      </c>
      <c r="G156" s="283" t="e">
        <f>VLOOKUP($B156,[1]ListsReq!$AC$3:$AF$61,4,FALSE)</f>
        <v>#N/A</v>
      </c>
      <c r="H156" s="285" t="e">
        <f t="shared" si="1"/>
        <v>#N/A</v>
      </c>
      <c r="I156" s="295"/>
      <c r="J156" s="96"/>
      <c r="K156" s="96"/>
      <c r="L156" s="96"/>
      <c r="M156" s="210"/>
      <c r="N156" s="94"/>
      <c r="O156" s="94"/>
    </row>
    <row r="157" spans="1:15" hidden="1" x14ac:dyDescent="0.25">
      <c r="A157" s="211"/>
      <c r="B157" s="261"/>
      <c r="C157" s="292"/>
      <c r="D157" s="293"/>
      <c r="E157" s="283" t="e">
        <f>VLOOKUP($B157,[1]ListsReq!$AC$3:$AF$61,2,FALSE)</f>
        <v>#N/A</v>
      </c>
      <c r="F157" s="284" t="e">
        <f>VLOOKUP($B157,[1]ListsReq!$AC$3:$AF$82,3,FALSE)</f>
        <v>#N/A</v>
      </c>
      <c r="G157" s="283" t="e">
        <f>VLOOKUP($B157,[1]ListsReq!$AC$3:$AF$61,4,FALSE)</f>
        <v>#N/A</v>
      </c>
      <c r="H157" s="285" t="e">
        <f t="shared" ref="H157:H182" si="2">(F157*D157)/1000</f>
        <v>#N/A</v>
      </c>
      <c r="I157" s="295"/>
      <c r="J157" s="96"/>
      <c r="K157" s="96"/>
      <c r="L157" s="96"/>
      <c r="M157" s="210"/>
      <c r="N157" s="94"/>
      <c r="O157" s="94"/>
    </row>
    <row r="158" spans="1:15" hidden="1" x14ac:dyDescent="0.25">
      <c r="A158" s="211"/>
      <c r="B158" s="261"/>
      <c r="C158" s="292"/>
      <c r="D158" s="293"/>
      <c r="E158" s="283" t="e">
        <f>VLOOKUP($B158,[1]ListsReq!$AC$3:$AF$61,2,FALSE)</f>
        <v>#N/A</v>
      </c>
      <c r="F158" s="284" t="e">
        <f>VLOOKUP($B158,[1]ListsReq!$AC$3:$AF$82,3,FALSE)</f>
        <v>#N/A</v>
      </c>
      <c r="G158" s="283" t="e">
        <f>VLOOKUP($B158,[1]ListsReq!$AC$3:$AF$61,4,FALSE)</f>
        <v>#N/A</v>
      </c>
      <c r="H158" s="285" t="e">
        <f t="shared" si="2"/>
        <v>#N/A</v>
      </c>
      <c r="I158" s="295"/>
      <c r="J158" s="96"/>
      <c r="K158" s="96"/>
      <c r="L158" s="96"/>
      <c r="M158" s="210"/>
      <c r="N158" s="94"/>
      <c r="O158" s="94"/>
    </row>
    <row r="159" spans="1:15" hidden="1" x14ac:dyDescent="0.25">
      <c r="A159" s="211"/>
      <c r="B159" s="261"/>
      <c r="C159" s="292"/>
      <c r="D159" s="293"/>
      <c r="E159" s="283" t="e">
        <f>VLOOKUP($B159,[1]ListsReq!$AC$3:$AF$61,2,FALSE)</f>
        <v>#N/A</v>
      </c>
      <c r="F159" s="284" t="e">
        <f>VLOOKUP($B159,[1]ListsReq!$AC$3:$AF$82,3,FALSE)</f>
        <v>#N/A</v>
      </c>
      <c r="G159" s="283" t="e">
        <f>VLOOKUP($B159,[1]ListsReq!$AC$3:$AF$61,4,FALSE)</f>
        <v>#N/A</v>
      </c>
      <c r="H159" s="285" t="e">
        <f t="shared" si="2"/>
        <v>#N/A</v>
      </c>
      <c r="I159" s="295"/>
      <c r="J159" s="96"/>
      <c r="K159" s="96"/>
      <c r="L159" s="96"/>
      <c r="M159" s="210"/>
      <c r="N159" s="94"/>
      <c r="O159" s="94"/>
    </row>
    <row r="160" spans="1:15" hidden="1" x14ac:dyDescent="0.25">
      <c r="A160" s="211"/>
      <c r="B160" s="261"/>
      <c r="C160" s="292"/>
      <c r="D160" s="293"/>
      <c r="E160" s="283" t="e">
        <f>VLOOKUP($B160,[1]ListsReq!$AC$3:$AF$61,2,FALSE)</f>
        <v>#N/A</v>
      </c>
      <c r="F160" s="284" t="e">
        <f>VLOOKUP($B160,[1]ListsReq!$AC$3:$AF$82,3,FALSE)</f>
        <v>#N/A</v>
      </c>
      <c r="G160" s="283" t="e">
        <f>VLOOKUP($B160,[1]ListsReq!$AC$3:$AF$61,4,FALSE)</f>
        <v>#N/A</v>
      </c>
      <c r="H160" s="285" t="e">
        <f t="shared" si="2"/>
        <v>#N/A</v>
      </c>
      <c r="I160" s="295"/>
      <c r="J160" s="96"/>
      <c r="K160" s="96"/>
      <c r="L160" s="96"/>
      <c r="M160" s="210"/>
      <c r="N160" s="94"/>
      <c r="O160" s="94"/>
    </row>
    <row r="161" spans="1:15" hidden="1" x14ac:dyDescent="0.25">
      <c r="A161" s="211"/>
      <c r="B161" s="261"/>
      <c r="C161" s="292"/>
      <c r="D161" s="293"/>
      <c r="E161" s="283" t="e">
        <f>VLOOKUP($B161,[1]ListsReq!$AC$3:$AF$61,2,FALSE)</f>
        <v>#N/A</v>
      </c>
      <c r="F161" s="284" t="e">
        <f>VLOOKUP($B161,[1]ListsReq!$AC$3:$AF$82,3,FALSE)</f>
        <v>#N/A</v>
      </c>
      <c r="G161" s="283" t="e">
        <f>VLOOKUP($B161,[1]ListsReq!$AC$3:$AF$61,4,FALSE)</f>
        <v>#N/A</v>
      </c>
      <c r="H161" s="285" t="e">
        <f t="shared" si="2"/>
        <v>#N/A</v>
      </c>
      <c r="I161" s="295"/>
      <c r="J161" s="96"/>
      <c r="K161" s="96"/>
      <c r="L161" s="96"/>
      <c r="M161" s="210"/>
      <c r="N161" s="94"/>
      <c r="O161" s="94"/>
    </row>
    <row r="162" spans="1:15" hidden="1" x14ac:dyDescent="0.25">
      <c r="A162" s="211"/>
      <c r="B162" s="261"/>
      <c r="C162" s="292"/>
      <c r="D162" s="293"/>
      <c r="E162" s="283" t="e">
        <f>VLOOKUP($B162,[1]ListsReq!$AC$3:$AF$61,2,FALSE)</f>
        <v>#N/A</v>
      </c>
      <c r="F162" s="284" t="e">
        <f>VLOOKUP($B162,[1]ListsReq!$AC$3:$AF$82,3,FALSE)</f>
        <v>#N/A</v>
      </c>
      <c r="G162" s="283" t="e">
        <f>VLOOKUP($B162,[1]ListsReq!$AC$3:$AF$61,4,FALSE)</f>
        <v>#N/A</v>
      </c>
      <c r="H162" s="285" t="e">
        <f t="shared" si="2"/>
        <v>#N/A</v>
      </c>
      <c r="I162" s="295"/>
      <c r="J162" s="96"/>
      <c r="K162" s="96"/>
      <c r="L162" s="96"/>
      <c r="M162" s="210"/>
      <c r="N162" s="94"/>
      <c r="O162" s="94"/>
    </row>
    <row r="163" spans="1:15" hidden="1" x14ac:dyDescent="0.25">
      <c r="A163" s="211"/>
      <c r="B163" s="261"/>
      <c r="C163" s="292"/>
      <c r="D163" s="293"/>
      <c r="E163" s="283" t="e">
        <f>VLOOKUP($B163,[1]ListsReq!$AC$3:$AF$61,2,FALSE)</f>
        <v>#N/A</v>
      </c>
      <c r="F163" s="284" t="e">
        <f>VLOOKUP($B163,[1]ListsReq!$AC$3:$AF$82,3,FALSE)</f>
        <v>#N/A</v>
      </c>
      <c r="G163" s="283" t="e">
        <f>VLOOKUP($B163,[1]ListsReq!$AC$3:$AF$61,4,FALSE)</f>
        <v>#N/A</v>
      </c>
      <c r="H163" s="285" t="e">
        <f t="shared" si="2"/>
        <v>#N/A</v>
      </c>
      <c r="I163" s="295"/>
      <c r="J163" s="96"/>
      <c r="K163" s="96"/>
      <c r="L163" s="96"/>
      <c r="M163" s="210"/>
      <c r="N163" s="94"/>
      <c r="O163" s="94"/>
    </row>
    <row r="164" spans="1:15" hidden="1" x14ac:dyDescent="0.25">
      <c r="A164" s="211"/>
      <c r="B164" s="261"/>
      <c r="C164" s="292"/>
      <c r="D164" s="293"/>
      <c r="E164" s="283" t="e">
        <f>VLOOKUP($B164,[1]ListsReq!$AC$3:$AF$61,2,FALSE)</f>
        <v>#N/A</v>
      </c>
      <c r="F164" s="284" t="e">
        <f>VLOOKUP($B164,[1]ListsReq!$AC$3:$AF$82,3,FALSE)</f>
        <v>#N/A</v>
      </c>
      <c r="G164" s="283" t="e">
        <f>VLOOKUP($B164,[1]ListsReq!$AC$3:$AF$61,4,FALSE)</f>
        <v>#N/A</v>
      </c>
      <c r="H164" s="285" t="e">
        <f t="shared" si="2"/>
        <v>#N/A</v>
      </c>
      <c r="I164" s="295"/>
      <c r="J164" s="96"/>
      <c r="K164" s="96"/>
      <c r="L164" s="96"/>
      <c r="M164" s="210"/>
      <c r="N164" s="94"/>
      <c r="O164" s="94"/>
    </row>
    <row r="165" spans="1:15" hidden="1" x14ac:dyDescent="0.25">
      <c r="A165" s="211"/>
      <c r="B165" s="261"/>
      <c r="C165" s="292"/>
      <c r="D165" s="293"/>
      <c r="E165" s="283" t="e">
        <f>VLOOKUP($B165,[1]ListsReq!$AC$3:$AF$61,2,FALSE)</f>
        <v>#N/A</v>
      </c>
      <c r="F165" s="284" t="e">
        <f>VLOOKUP($B165,[1]ListsReq!$AC$3:$AF$82,3,FALSE)</f>
        <v>#N/A</v>
      </c>
      <c r="G165" s="283" t="e">
        <f>VLOOKUP($B165,[1]ListsReq!$AC$3:$AF$61,4,FALSE)</f>
        <v>#N/A</v>
      </c>
      <c r="H165" s="285" t="e">
        <f t="shared" si="2"/>
        <v>#N/A</v>
      </c>
      <c r="I165" s="295"/>
      <c r="J165" s="96"/>
      <c r="K165" s="96"/>
      <c r="L165" s="96"/>
      <c r="M165" s="210"/>
      <c r="N165" s="94"/>
      <c r="O165" s="94"/>
    </row>
    <row r="166" spans="1:15" hidden="1" x14ac:dyDescent="0.25">
      <c r="A166" s="211"/>
      <c r="B166" s="261"/>
      <c r="C166" s="292"/>
      <c r="D166" s="293"/>
      <c r="E166" s="283" t="e">
        <f>VLOOKUP($B166,[1]ListsReq!$AC$3:$AF$61,2,FALSE)</f>
        <v>#N/A</v>
      </c>
      <c r="F166" s="284" t="e">
        <f>VLOOKUP($B166,[1]ListsReq!$AC$3:$AF$82,3,FALSE)</f>
        <v>#N/A</v>
      </c>
      <c r="G166" s="283" t="e">
        <f>VLOOKUP($B166,[1]ListsReq!$AC$3:$AF$61,4,FALSE)</f>
        <v>#N/A</v>
      </c>
      <c r="H166" s="285" t="e">
        <f t="shared" si="2"/>
        <v>#N/A</v>
      </c>
      <c r="I166" s="295"/>
      <c r="J166" s="96"/>
      <c r="K166" s="96"/>
      <c r="L166" s="96"/>
      <c r="M166" s="210"/>
      <c r="N166" s="94"/>
      <c r="O166" s="94"/>
    </row>
    <row r="167" spans="1:15" hidden="1" x14ac:dyDescent="0.25">
      <c r="A167" s="211"/>
      <c r="B167" s="261"/>
      <c r="C167" s="292"/>
      <c r="D167" s="293"/>
      <c r="E167" s="283" t="e">
        <f>VLOOKUP($B167,[1]ListsReq!$AC$3:$AF$61,2,FALSE)</f>
        <v>#N/A</v>
      </c>
      <c r="F167" s="284" t="e">
        <f>VLOOKUP($B167,[1]ListsReq!$AC$3:$AF$82,3,FALSE)</f>
        <v>#N/A</v>
      </c>
      <c r="G167" s="283" t="e">
        <f>VLOOKUP($B167,[1]ListsReq!$AC$3:$AF$61,4,FALSE)</f>
        <v>#N/A</v>
      </c>
      <c r="H167" s="285" t="e">
        <f t="shared" si="2"/>
        <v>#N/A</v>
      </c>
      <c r="I167" s="295"/>
      <c r="J167" s="96"/>
      <c r="K167" s="96"/>
      <c r="L167" s="96"/>
      <c r="M167" s="210"/>
      <c r="N167" s="94"/>
      <c r="O167" s="94"/>
    </row>
    <row r="168" spans="1:15" hidden="1" x14ac:dyDescent="0.25">
      <c r="A168" s="211"/>
      <c r="B168" s="261"/>
      <c r="C168" s="292"/>
      <c r="D168" s="293"/>
      <c r="E168" s="283" t="e">
        <f>VLOOKUP($B168,[1]ListsReq!$AC$3:$AF$61,2,FALSE)</f>
        <v>#N/A</v>
      </c>
      <c r="F168" s="284" t="e">
        <f>VLOOKUP($B168,[1]ListsReq!$AC$3:$AF$82,3,FALSE)</f>
        <v>#N/A</v>
      </c>
      <c r="G168" s="283" t="e">
        <f>VLOOKUP($B168,[1]ListsReq!$AC$3:$AF$61,4,FALSE)</f>
        <v>#N/A</v>
      </c>
      <c r="H168" s="285" t="e">
        <f t="shared" si="2"/>
        <v>#N/A</v>
      </c>
      <c r="I168" s="295"/>
      <c r="J168" s="96"/>
      <c r="K168" s="96"/>
      <c r="L168" s="96"/>
      <c r="M168" s="210"/>
      <c r="N168" s="94"/>
      <c r="O168" s="94"/>
    </row>
    <row r="169" spans="1:15" hidden="1" x14ac:dyDescent="0.25">
      <c r="A169" s="211"/>
      <c r="B169" s="261"/>
      <c r="C169" s="292"/>
      <c r="D169" s="293"/>
      <c r="E169" s="283" t="e">
        <f>VLOOKUP($B169,[1]ListsReq!$AC$3:$AF$61,2,FALSE)</f>
        <v>#N/A</v>
      </c>
      <c r="F169" s="284" t="e">
        <f>VLOOKUP($B169,[1]ListsReq!$AC$3:$AF$82,3,FALSE)</f>
        <v>#N/A</v>
      </c>
      <c r="G169" s="283" t="e">
        <f>VLOOKUP($B169,[1]ListsReq!$AC$3:$AF$61,4,FALSE)</f>
        <v>#N/A</v>
      </c>
      <c r="H169" s="285" t="e">
        <f t="shared" si="2"/>
        <v>#N/A</v>
      </c>
      <c r="I169" s="295"/>
      <c r="J169" s="96"/>
      <c r="K169" s="96"/>
      <c r="L169" s="96"/>
      <c r="M169" s="210"/>
      <c r="N169" s="94"/>
      <c r="O169" s="94"/>
    </row>
    <row r="170" spans="1:15" hidden="1" x14ac:dyDescent="0.25">
      <c r="A170" s="211"/>
      <c r="B170" s="261"/>
      <c r="C170" s="292"/>
      <c r="D170" s="293"/>
      <c r="E170" s="283" t="e">
        <f>VLOOKUP($B170,[1]ListsReq!$AC$3:$AF$61,2,FALSE)</f>
        <v>#N/A</v>
      </c>
      <c r="F170" s="284" t="e">
        <f>VLOOKUP($B170,[1]ListsReq!$AC$3:$AF$82,3,FALSE)</f>
        <v>#N/A</v>
      </c>
      <c r="G170" s="283" t="e">
        <f>VLOOKUP($B170,[1]ListsReq!$AC$3:$AF$61,4,FALSE)</f>
        <v>#N/A</v>
      </c>
      <c r="H170" s="285" t="e">
        <f t="shared" si="2"/>
        <v>#N/A</v>
      </c>
      <c r="I170" s="295"/>
      <c r="J170" s="96"/>
      <c r="K170" s="96"/>
      <c r="L170" s="96"/>
      <c r="M170" s="210"/>
      <c r="N170" s="94"/>
      <c r="O170" s="94"/>
    </row>
    <row r="171" spans="1:15" hidden="1" x14ac:dyDescent="0.25">
      <c r="A171" s="211"/>
      <c r="B171" s="261"/>
      <c r="C171" s="292"/>
      <c r="D171" s="293"/>
      <c r="E171" s="283" t="e">
        <f>VLOOKUP($B171,[1]ListsReq!$AC$3:$AF$61,2,FALSE)</f>
        <v>#N/A</v>
      </c>
      <c r="F171" s="284" t="e">
        <f>VLOOKUP($B171,[1]ListsReq!$AC$3:$AF$82,3,FALSE)</f>
        <v>#N/A</v>
      </c>
      <c r="G171" s="283" t="e">
        <f>VLOOKUP($B171,[1]ListsReq!$AC$3:$AF$61,4,FALSE)</f>
        <v>#N/A</v>
      </c>
      <c r="H171" s="285" t="e">
        <f t="shared" si="2"/>
        <v>#N/A</v>
      </c>
      <c r="I171" s="295"/>
      <c r="J171" s="96"/>
      <c r="K171" s="96"/>
      <c r="L171" s="96"/>
      <c r="M171" s="210"/>
      <c r="N171" s="94"/>
      <c r="O171" s="94"/>
    </row>
    <row r="172" spans="1:15" hidden="1" x14ac:dyDescent="0.25">
      <c r="A172" s="211"/>
      <c r="B172" s="261"/>
      <c r="C172" s="292"/>
      <c r="D172" s="293"/>
      <c r="E172" s="283" t="e">
        <f>VLOOKUP($B172,[1]ListsReq!$AC$3:$AF$61,2,FALSE)</f>
        <v>#N/A</v>
      </c>
      <c r="F172" s="284" t="e">
        <f>VLOOKUP($B172,[1]ListsReq!$AC$3:$AF$82,3,FALSE)</f>
        <v>#N/A</v>
      </c>
      <c r="G172" s="283" t="e">
        <f>VLOOKUP($B172,[1]ListsReq!$AC$3:$AF$61,4,FALSE)</f>
        <v>#N/A</v>
      </c>
      <c r="H172" s="285" t="e">
        <f t="shared" si="2"/>
        <v>#N/A</v>
      </c>
      <c r="I172" s="295"/>
      <c r="J172" s="96"/>
      <c r="K172" s="96"/>
      <c r="L172" s="96"/>
      <c r="M172" s="210"/>
      <c r="N172" s="94"/>
      <c r="O172" s="94"/>
    </row>
    <row r="173" spans="1:15" hidden="1" x14ac:dyDescent="0.25">
      <c r="A173" s="211"/>
      <c r="B173" s="261"/>
      <c r="C173" s="292"/>
      <c r="D173" s="293"/>
      <c r="E173" s="283" t="e">
        <f>VLOOKUP($B173,[1]ListsReq!$AC$3:$AF$61,2,FALSE)</f>
        <v>#N/A</v>
      </c>
      <c r="F173" s="284" t="e">
        <f>VLOOKUP($B173,[1]ListsReq!$AC$3:$AF$82,3,FALSE)</f>
        <v>#N/A</v>
      </c>
      <c r="G173" s="283" t="e">
        <f>VLOOKUP($B173,[1]ListsReq!$AC$3:$AF$61,4,FALSE)</f>
        <v>#N/A</v>
      </c>
      <c r="H173" s="285" t="e">
        <f t="shared" si="2"/>
        <v>#N/A</v>
      </c>
      <c r="I173" s="295"/>
      <c r="J173" s="96"/>
      <c r="K173" s="96"/>
      <c r="L173" s="96"/>
      <c r="M173" s="210"/>
      <c r="N173" s="94"/>
      <c r="O173" s="94"/>
    </row>
    <row r="174" spans="1:15" hidden="1" x14ac:dyDescent="0.25">
      <c r="A174" s="211"/>
      <c r="B174" s="261"/>
      <c r="C174" s="292"/>
      <c r="D174" s="293"/>
      <c r="E174" s="283" t="e">
        <f>VLOOKUP($B174,[1]ListsReq!$AC$3:$AF$61,2,FALSE)</f>
        <v>#N/A</v>
      </c>
      <c r="F174" s="284" t="e">
        <f>VLOOKUP($B174,[1]ListsReq!$AC$3:$AF$82,3,FALSE)</f>
        <v>#N/A</v>
      </c>
      <c r="G174" s="283" t="e">
        <f>VLOOKUP($B174,[1]ListsReq!$AC$3:$AF$61,4,FALSE)</f>
        <v>#N/A</v>
      </c>
      <c r="H174" s="285" t="e">
        <f t="shared" si="2"/>
        <v>#N/A</v>
      </c>
      <c r="I174" s="295"/>
      <c r="J174" s="96"/>
      <c r="K174" s="96"/>
      <c r="L174" s="96"/>
      <c r="M174" s="210"/>
      <c r="N174" s="94"/>
      <c r="O174" s="94"/>
    </row>
    <row r="175" spans="1:15" hidden="1" x14ac:dyDescent="0.25">
      <c r="A175" s="211"/>
      <c r="B175" s="261"/>
      <c r="C175" s="292"/>
      <c r="D175" s="293"/>
      <c r="E175" s="283" t="e">
        <f>VLOOKUP($B175,[1]ListsReq!$AC$3:$AF$61,2,FALSE)</f>
        <v>#N/A</v>
      </c>
      <c r="F175" s="284" t="e">
        <f>VLOOKUP($B175,[1]ListsReq!$AC$3:$AF$82,3,FALSE)</f>
        <v>#N/A</v>
      </c>
      <c r="G175" s="283" t="e">
        <f>VLOOKUP($B175,[1]ListsReq!$AC$3:$AF$61,4,FALSE)</f>
        <v>#N/A</v>
      </c>
      <c r="H175" s="285" t="e">
        <f t="shared" si="2"/>
        <v>#N/A</v>
      </c>
      <c r="I175" s="295"/>
      <c r="J175" s="96"/>
      <c r="K175" s="96"/>
      <c r="L175" s="96"/>
      <c r="M175" s="210"/>
      <c r="N175" s="94"/>
      <c r="O175" s="94"/>
    </row>
    <row r="176" spans="1:15" hidden="1" x14ac:dyDescent="0.25">
      <c r="A176" s="211"/>
      <c r="B176" s="261"/>
      <c r="C176" s="292"/>
      <c r="D176" s="293"/>
      <c r="E176" s="283" t="e">
        <f>VLOOKUP($B176,[1]ListsReq!$AC$3:$AF$61,2,FALSE)</f>
        <v>#N/A</v>
      </c>
      <c r="F176" s="284" t="e">
        <f>VLOOKUP($B176,[1]ListsReq!$AC$3:$AF$82,3,FALSE)</f>
        <v>#N/A</v>
      </c>
      <c r="G176" s="283" t="e">
        <f>VLOOKUP($B176,[1]ListsReq!$AC$3:$AF$61,4,FALSE)</f>
        <v>#N/A</v>
      </c>
      <c r="H176" s="285" t="e">
        <f t="shared" si="2"/>
        <v>#N/A</v>
      </c>
      <c r="I176" s="295"/>
      <c r="J176" s="96"/>
      <c r="K176" s="96"/>
      <c r="L176" s="96"/>
      <c r="M176" s="210"/>
      <c r="N176" s="94"/>
      <c r="O176" s="94"/>
    </row>
    <row r="177" spans="1:15" hidden="1" x14ac:dyDescent="0.25">
      <c r="A177" s="211"/>
      <c r="B177" s="261"/>
      <c r="C177" s="292"/>
      <c r="D177" s="293"/>
      <c r="E177" s="283" t="e">
        <f>VLOOKUP($B177,[1]ListsReq!$AC$3:$AF$61,2,FALSE)</f>
        <v>#N/A</v>
      </c>
      <c r="F177" s="284" t="e">
        <f>VLOOKUP($B177,[1]ListsReq!$AC$3:$AF$82,3,FALSE)</f>
        <v>#N/A</v>
      </c>
      <c r="G177" s="283" t="e">
        <f>VLOOKUP($B177,[1]ListsReq!$AC$3:$AF$61,4,FALSE)</f>
        <v>#N/A</v>
      </c>
      <c r="H177" s="285" t="e">
        <f t="shared" si="2"/>
        <v>#N/A</v>
      </c>
      <c r="I177" s="295"/>
      <c r="J177" s="96"/>
      <c r="K177" s="96"/>
      <c r="L177" s="96"/>
      <c r="M177" s="210"/>
      <c r="N177" s="94"/>
      <c r="O177" s="94"/>
    </row>
    <row r="178" spans="1:15" hidden="1" x14ac:dyDescent="0.25">
      <c r="A178" s="211"/>
      <c r="B178" s="261"/>
      <c r="C178" s="292"/>
      <c r="D178" s="293"/>
      <c r="E178" s="283" t="e">
        <f>VLOOKUP($B178,[1]ListsReq!$AC$3:$AF$61,2,FALSE)</f>
        <v>#N/A</v>
      </c>
      <c r="F178" s="284" t="e">
        <f>VLOOKUP($B178,[1]ListsReq!$AC$3:$AF$82,3,FALSE)</f>
        <v>#N/A</v>
      </c>
      <c r="G178" s="283" t="e">
        <f>VLOOKUP($B178,[1]ListsReq!$AC$3:$AF$61,4,FALSE)</f>
        <v>#N/A</v>
      </c>
      <c r="H178" s="285" t="e">
        <f t="shared" si="2"/>
        <v>#N/A</v>
      </c>
      <c r="I178" s="295"/>
      <c r="J178" s="96"/>
      <c r="K178" s="96"/>
      <c r="L178" s="96"/>
      <c r="M178" s="210"/>
      <c r="N178" s="94"/>
      <c r="O178" s="94"/>
    </row>
    <row r="179" spans="1:15" hidden="1" x14ac:dyDescent="0.25">
      <c r="A179" s="211"/>
      <c r="B179" s="261"/>
      <c r="C179" s="292"/>
      <c r="D179" s="293"/>
      <c r="E179" s="283" t="e">
        <f>VLOOKUP($B179,[1]ListsReq!$AC$3:$AF$61,2,FALSE)</f>
        <v>#N/A</v>
      </c>
      <c r="F179" s="284" t="e">
        <f>VLOOKUP($B179,[1]ListsReq!$AC$3:$AF$82,3,FALSE)</f>
        <v>#N/A</v>
      </c>
      <c r="G179" s="283" t="e">
        <f>VLOOKUP($B179,[1]ListsReq!$AC$3:$AF$61,4,FALSE)</f>
        <v>#N/A</v>
      </c>
      <c r="H179" s="285" t="e">
        <f t="shared" si="2"/>
        <v>#N/A</v>
      </c>
      <c r="I179" s="295"/>
      <c r="J179" s="96"/>
      <c r="K179" s="96"/>
      <c r="L179" s="96"/>
      <c r="M179" s="210"/>
      <c r="N179" s="94"/>
      <c r="O179" s="94"/>
    </row>
    <row r="180" spans="1:15" hidden="1" x14ac:dyDescent="0.25">
      <c r="A180" s="211"/>
      <c r="B180" s="261"/>
      <c r="C180" s="292"/>
      <c r="D180" s="293"/>
      <c r="E180" s="283" t="e">
        <f>VLOOKUP($B180,[1]ListsReq!$AC$3:$AF$61,2,FALSE)</f>
        <v>#N/A</v>
      </c>
      <c r="F180" s="284" t="e">
        <f>VLOOKUP($B180,[1]ListsReq!$AC$3:$AF$82,3,FALSE)</f>
        <v>#N/A</v>
      </c>
      <c r="G180" s="283" t="e">
        <f>VLOOKUP($B180,[1]ListsReq!$AC$3:$AF$61,4,FALSE)</f>
        <v>#N/A</v>
      </c>
      <c r="H180" s="285" t="e">
        <f t="shared" si="2"/>
        <v>#N/A</v>
      </c>
      <c r="I180" s="295"/>
      <c r="J180" s="96"/>
      <c r="K180" s="96"/>
      <c r="L180" s="96"/>
      <c r="M180" s="210"/>
      <c r="N180" s="94"/>
      <c r="O180" s="94"/>
    </row>
    <row r="181" spans="1:15" hidden="1" x14ac:dyDescent="0.25">
      <c r="A181" s="211"/>
      <c r="B181" s="261"/>
      <c r="C181" s="292"/>
      <c r="D181" s="293"/>
      <c r="E181" s="283" t="e">
        <f>VLOOKUP($B181,[1]ListsReq!$AC$3:$AF$61,2,FALSE)</f>
        <v>#N/A</v>
      </c>
      <c r="F181" s="284" t="e">
        <f>VLOOKUP($B181,[1]ListsReq!$AC$3:$AF$82,3,FALSE)</f>
        <v>#N/A</v>
      </c>
      <c r="G181" s="283" t="e">
        <f>VLOOKUP($B181,[1]ListsReq!$AC$3:$AF$61,4,FALSE)</f>
        <v>#N/A</v>
      </c>
      <c r="H181" s="285" t="e">
        <f t="shared" si="2"/>
        <v>#N/A</v>
      </c>
      <c r="I181" s="295"/>
      <c r="J181" s="96"/>
      <c r="K181" s="96"/>
      <c r="L181" s="96"/>
      <c r="M181" s="210"/>
      <c r="N181" s="94"/>
      <c r="O181" s="94"/>
    </row>
    <row r="182" spans="1:15" hidden="1" x14ac:dyDescent="0.25">
      <c r="A182" s="211"/>
      <c r="B182" s="261"/>
      <c r="C182" s="292"/>
      <c r="D182" s="293"/>
      <c r="E182" s="283" t="e">
        <f>VLOOKUP($B182,[1]ListsReq!$AC$3:$AF$61,2,FALSE)</f>
        <v>#N/A</v>
      </c>
      <c r="F182" s="284" t="e">
        <f>VLOOKUP($B182,[1]ListsReq!$AC$3:$AF$82,3,FALSE)</f>
        <v>#N/A</v>
      </c>
      <c r="G182" s="283" t="e">
        <f>VLOOKUP($B182,[1]ListsReq!$AC$3:$AF$61,4,FALSE)</f>
        <v>#N/A</v>
      </c>
      <c r="H182" s="285" t="e">
        <f t="shared" si="2"/>
        <v>#N/A</v>
      </c>
      <c r="I182" s="295"/>
      <c r="J182" s="96"/>
      <c r="K182" s="96"/>
      <c r="L182" s="96"/>
      <c r="M182" s="210"/>
      <c r="N182" s="94"/>
      <c r="O182" s="94"/>
    </row>
    <row r="183" spans="1:15" hidden="1" x14ac:dyDescent="0.25">
      <c r="A183" s="211"/>
      <c r="B183" s="291"/>
      <c r="C183" s="292"/>
      <c r="D183" s="293"/>
      <c r="E183" s="294"/>
      <c r="F183" s="284"/>
      <c r="G183" s="283"/>
      <c r="H183" s="285"/>
      <c r="I183" s="295"/>
      <c r="J183" s="96"/>
      <c r="K183" s="96"/>
      <c r="L183" s="96"/>
      <c r="M183" s="210"/>
      <c r="N183" s="94"/>
      <c r="O183" s="94"/>
    </row>
    <row r="184" spans="1:15" ht="15.75" thickBot="1" x14ac:dyDescent="0.3">
      <c r="A184" s="211"/>
      <c r="B184" s="296"/>
      <c r="C184" s="297"/>
      <c r="D184" s="298"/>
      <c r="E184" s="299"/>
      <c r="F184" s="300"/>
      <c r="G184" s="301" t="s">
        <v>406</v>
      </c>
      <c r="H184" s="302">
        <v>34938.199999999997</v>
      </c>
      <c r="I184" s="303"/>
      <c r="J184" s="96"/>
      <c r="K184" s="96"/>
      <c r="L184" s="96"/>
      <c r="M184" s="210"/>
      <c r="N184" s="94"/>
      <c r="O184" s="94"/>
    </row>
    <row r="185" spans="1:15" x14ac:dyDescent="0.25">
      <c r="A185" s="211"/>
      <c r="B185" s="96"/>
      <c r="C185" s="96"/>
      <c r="D185" s="96"/>
      <c r="E185" s="96"/>
      <c r="F185" s="96"/>
      <c r="G185" s="96"/>
      <c r="H185" s="96"/>
      <c r="I185" s="96"/>
      <c r="J185" s="96"/>
      <c r="K185" s="96"/>
      <c r="L185" s="96"/>
      <c r="M185" s="210"/>
      <c r="N185" s="94"/>
    </row>
    <row r="186" spans="1:15" x14ac:dyDescent="0.25">
      <c r="A186" s="212" t="s">
        <v>466</v>
      </c>
      <c r="B186" s="175" t="s">
        <v>465</v>
      </c>
      <c r="C186" s="96"/>
      <c r="D186" s="96"/>
      <c r="E186" s="96"/>
      <c r="F186" s="96"/>
      <c r="G186" s="96"/>
      <c r="H186" s="96"/>
      <c r="I186" s="96"/>
      <c r="J186" s="96"/>
      <c r="K186" s="96"/>
      <c r="L186" s="96"/>
      <c r="M186" s="210"/>
      <c r="N186" s="94"/>
    </row>
    <row r="187" spans="1:15" ht="21.75" customHeight="1" thickBot="1" x14ac:dyDescent="0.3">
      <c r="A187" s="212"/>
      <c r="B187" s="129" t="s">
        <v>464</v>
      </c>
      <c r="C187" s="96"/>
      <c r="D187" s="96"/>
      <c r="E187" s="96"/>
      <c r="F187" s="96"/>
      <c r="G187" s="96"/>
      <c r="H187" s="96"/>
      <c r="I187" s="96"/>
      <c r="J187" s="96"/>
      <c r="K187" s="96"/>
      <c r="L187" s="96"/>
      <c r="M187" s="210"/>
      <c r="N187" s="94"/>
    </row>
    <row r="188" spans="1:15" ht="35.25" customHeight="1" x14ac:dyDescent="0.25">
      <c r="A188" s="212"/>
      <c r="B188" s="104" t="s">
        <v>463</v>
      </c>
      <c r="C188" s="103" t="s">
        <v>462</v>
      </c>
      <c r="D188" s="103" t="s">
        <v>1028</v>
      </c>
      <c r="E188" s="103" t="s">
        <v>461</v>
      </c>
      <c r="F188" s="128" t="s">
        <v>8</v>
      </c>
      <c r="G188" s="96"/>
      <c r="H188" s="96"/>
      <c r="I188" s="96"/>
      <c r="J188" s="96"/>
      <c r="K188" s="96"/>
      <c r="L188" s="96"/>
      <c r="M188" s="210"/>
      <c r="N188" s="94"/>
    </row>
    <row r="189" spans="1:15" ht="30" x14ac:dyDescent="0.25">
      <c r="A189" s="212"/>
      <c r="B189" s="261" t="s">
        <v>460</v>
      </c>
      <c r="C189" s="290">
        <v>29694.5</v>
      </c>
      <c r="D189" s="290"/>
      <c r="E189" s="290">
        <v>0</v>
      </c>
      <c r="F189" s="279" t="s">
        <v>998</v>
      </c>
      <c r="G189" s="96"/>
      <c r="H189" s="96"/>
      <c r="I189" s="96"/>
      <c r="J189" s="96"/>
      <c r="K189" s="96"/>
      <c r="L189" s="96"/>
      <c r="M189" s="210"/>
      <c r="N189" s="94"/>
    </row>
    <row r="190" spans="1:15" x14ac:dyDescent="0.25">
      <c r="A190" s="212"/>
      <c r="B190" s="280" t="s">
        <v>459</v>
      </c>
      <c r="C190" s="282">
        <v>0</v>
      </c>
      <c r="D190" s="282">
        <v>0</v>
      </c>
      <c r="E190" s="282"/>
      <c r="F190" s="289"/>
      <c r="G190" s="96"/>
      <c r="H190" s="96"/>
      <c r="I190" s="96"/>
      <c r="J190" s="96"/>
      <c r="K190" s="96"/>
      <c r="L190" s="96"/>
      <c r="M190" s="210"/>
      <c r="N190" s="94"/>
    </row>
    <row r="191" spans="1:15" x14ac:dyDescent="0.25">
      <c r="A191" s="212"/>
      <c r="B191" s="107"/>
      <c r="C191" s="106"/>
      <c r="D191" s="106"/>
      <c r="E191" s="106"/>
      <c r="F191" s="105"/>
      <c r="G191" s="96"/>
      <c r="H191" s="96"/>
      <c r="I191" s="96"/>
      <c r="J191" s="96"/>
      <c r="K191" s="96"/>
      <c r="L191" s="96"/>
      <c r="M191" s="210"/>
      <c r="N191" s="94"/>
    </row>
    <row r="192" spans="1:15" x14ac:dyDescent="0.25">
      <c r="A192" s="212"/>
      <c r="B192" s="107"/>
      <c r="C192" s="106"/>
      <c r="D192" s="106"/>
      <c r="E192" s="106"/>
      <c r="F192" s="105"/>
      <c r="G192" s="96"/>
      <c r="H192" s="96"/>
      <c r="I192" s="96"/>
      <c r="J192" s="96"/>
      <c r="K192" s="96"/>
      <c r="L192" s="96"/>
      <c r="M192" s="210"/>
      <c r="N192" s="94"/>
    </row>
    <row r="193" spans="1:14" ht="15.75" thickBot="1" x14ac:dyDescent="0.3">
      <c r="A193" s="212"/>
      <c r="B193" s="101"/>
      <c r="C193" s="100"/>
      <c r="D193" s="100"/>
      <c r="E193" s="100"/>
      <c r="F193" s="99"/>
      <c r="G193" s="96"/>
      <c r="H193" s="96"/>
      <c r="I193" s="96"/>
      <c r="J193" s="96"/>
      <c r="K193" s="96"/>
      <c r="L193" s="96"/>
      <c r="M193" s="210"/>
      <c r="N193" s="94"/>
    </row>
    <row r="194" spans="1:14" x14ac:dyDescent="0.25">
      <c r="A194" s="212"/>
      <c r="B194" s="96"/>
      <c r="C194" s="96"/>
      <c r="D194" s="96"/>
      <c r="E194" s="96"/>
      <c r="F194" s="96"/>
      <c r="G194" s="96"/>
      <c r="H194" s="96"/>
      <c r="I194" s="96"/>
      <c r="J194" s="96"/>
      <c r="K194" s="96"/>
      <c r="L194" s="96"/>
      <c r="M194" s="210"/>
      <c r="N194" s="94"/>
    </row>
    <row r="195" spans="1:14" ht="22.5" customHeight="1" x14ac:dyDescent="0.25">
      <c r="A195" s="207"/>
      <c r="B195" s="98" t="s">
        <v>12</v>
      </c>
      <c r="C195" s="98"/>
      <c r="D195" s="98"/>
      <c r="E195" s="98"/>
      <c r="F195" s="98"/>
      <c r="G195" s="98"/>
      <c r="H195" s="98"/>
      <c r="I195" s="98"/>
      <c r="J195" s="98"/>
      <c r="K195" s="98"/>
      <c r="L195" s="98"/>
      <c r="M195" s="208"/>
      <c r="N195" s="94"/>
    </row>
    <row r="196" spans="1:14" ht="18.75" customHeight="1" thickBot="1" x14ac:dyDescent="0.3">
      <c r="A196" s="209" t="s">
        <v>458</v>
      </c>
      <c r="B196" s="127" t="s">
        <v>457</v>
      </c>
      <c r="C196" s="116"/>
      <c r="D196" s="96"/>
      <c r="E196" s="96"/>
      <c r="F196" s="96"/>
      <c r="G196" s="96"/>
      <c r="H196" s="96"/>
      <c r="I196" s="96"/>
      <c r="J196" s="96"/>
      <c r="K196" s="96"/>
      <c r="L196" s="96"/>
      <c r="M196" s="210"/>
      <c r="N196" s="94"/>
    </row>
    <row r="197" spans="1:14" ht="30" customHeight="1" thickBot="1" x14ac:dyDescent="0.3">
      <c r="A197" s="211"/>
      <c r="B197" s="126" t="s">
        <v>456</v>
      </c>
      <c r="C197" s="125" t="s">
        <v>455</v>
      </c>
      <c r="D197" s="125" t="s">
        <v>454</v>
      </c>
      <c r="E197" s="125" t="s">
        <v>9</v>
      </c>
      <c r="F197" s="125" t="s">
        <v>453</v>
      </c>
      <c r="G197" s="125" t="s">
        <v>10</v>
      </c>
      <c r="H197" s="125" t="s">
        <v>452</v>
      </c>
      <c r="I197" s="125" t="s">
        <v>451</v>
      </c>
      <c r="J197" s="125" t="s">
        <v>450</v>
      </c>
      <c r="K197" s="124" t="s">
        <v>8</v>
      </c>
      <c r="L197" s="96"/>
      <c r="M197" s="210"/>
      <c r="N197" s="94"/>
    </row>
    <row r="198" spans="1:14" ht="84" customHeight="1" x14ac:dyDescent="0.25">
      <c r="A198" s="211"/>
      <c r="B198" s="256" t="s">
        <v>999</v>
      </c>
      <c r="C198" s="473" t="s">
        <v>883</v>
      </c>
      <c r="D198" s="305">
        <v>2</v>
      </c>
      <c r="E198" s="304" t="s">
        <v>884</v>
      </c>
      <c r="F198" s="473" t="s">
        <v>882</v>
      </c>
      <c r="G198" s="473" t="s">
        <v>611</v>
      </c>
      <c r="H198" s="306">
        <v>92390246</v>
      </c>
      <c r="I198" s="304" t="s">
        <v>609</v>
      </c>
      <c r="J198" s="473" t="s">
        <v>596</v>
      </c>
      <c r="K198" s="269" t="s">
        <v>1000</v>
      </c>
      <c r="L198" s="96"/>
      <c r="M198" s="210"/>
      <c r="N198" s="94"/>
    </row>
    <row r="199" spans="1:14" ht="214.5" customHeight="1" x14ac:dyDescent="0.25">
      <c r="A199" s="211"/>
      <c r="B199" s="123" t="s">
        <v>1020</v>
      </c>
      <c r="C199" s="472" t="s">
        <v>883</v>
      </c>
      <c r="D199" s="307">
        <v>60</v>
      </c>
      <c r="E199" s="171" t="s">
        <v>908</v>
      </c>
      <c r="F199" s="472" t="s">
        <v>3</v>
      </c>
      <c r="G199" s="472" t="s">
        <v>611</v>
      </c>
      <c r="H199" s="308">
        <v>0.44500000000000001</v>
      </c>
      <c r="I199" s="171" t="s">
        <v>535</v>
      </c>
      <c r="J199" s="472" t="s">
        <v>596</v>
      </c>
      <c r="K199" s="270" t="s">
        <v>1062</v>
      </c>
      <c r="L199" s="96"/>
      <c r="M199" s="210"/>
      <c r="N199" s="94"/>
    </row>
    <row r="200" spans="1:14" ht="146.25" customHeight="1" x14ac:dyDescent="0.25">
      <c r="A200" s="211"/>
      <c r="B200" s="123" t="s">
        <v>1022</v>
      </c>
      <c r="C200" s="472" t="s">
        <v>883</v>
      </c>
      <c r="D200" s="290">
        <v>27</v>
      </c>
      <c r="E200" s="171" t="s">
        <v>908</v>
      </c>
      <c r="F200" s="472" t="s">
        <v>751</v>
      </c>
      <c r="G200" s="472" t="s">
        <v>611</v>
      </c>
      <c r="H200" s="309">
        <v>0.39700000000000002</v>
      </c>
      <c r="I200" s="171" t="s">
        <v>535</v>
      </c>
      <c r="J200" s="472" t="s">
        <v>596</v>
      </c>
      <c r="K200" s="310" t="s">
        <v>1063</v>
      </c>
      <c r="L200" s="96"/>
      <c r="M200" s="210"/>
      <c r="N200" s="94"/>
    </row>
    <row r="201" spans="1:14" hidden="1" x14ac:dyDescent="0.25">
      <c r="A201" s="211"/>
      <c r="B201" s="123"/>
      <c r="C201" s="171"/>
      <c r="D201" s="290"/>
      <c r="E201" s="171"/>
      <c r="F201" s="171"/>
      <c r="G201" s="171"/>
      <c r="H201" s="290"/>
      <c r="I201" s="171"/>
      <c r="J201" s="171"/>
      <c r="K201" s="289"/>
      <c r="L201" s="96"/>
      <c r="M201" s="210"/>
      <c r="N201" s="94"/>
    </row>
    <row r="202" spans="1:14" hidden="1" x14ac:dyDescent="0.25">
      <c r="A202" s="211"/>
      <c r="B202" s="123"/>
      <c r="C202" s="171"/>
      <c r="D202" s="290"/>
      <c r="E202" s="171"/>
      <c r="F202" s="171"/>
      <c r="G202" s="171"/>
      <c r="H202" s="290"/>
      <c r="I202" s="171"/>
      <c r="J202" s="171"/>
      <c r="K202" s="289"/>
      <c r="L202" s="96"/>
      <c r="M202" s="210"/>
      <c r="N202" s="94"/>
    </row>
    <row r="203" spans="1:14" hidden="1" x14ac:dyDescent="0.25">
      <c r="A203" s="211"/>
      <c r="B203" s="123"/>
      <c r="C203" s="171"/>
      <c r="D203" s="290"/>
      <c r="E203" s="171"/>
      <c r="F203" s="171"/>
      <c r="G203" s="171"/>
      <c r="H203" s="290"/>
      <c r="I203" s="171"/>
      <c r="J203" s="171"/>
      <c r="K203" s="289"/>
      <c r="L203" s="96"/>
      <c r="M203" s="210"/>
      <c r="N203" s="94"/>
    </row>
    <row r="204" spans="1:14" x14ac:dyDescent="0.25">
      <c r="A204" s="211"/>
      <c r="B204" s="123"/>
      <c r="C204" s="171"/>
      <c r="D204" s="290"/>
      <c r="E204" s="171"/>
      <c r="F204" s="171"/>
      <c r="G204" s="171"/>
      <c r="H204" s="290"/>
      <c r="I204" s="171"/>
      <c r="J204" s="171"/>
      <c r="K204" s="289"/>
      <c r="L204" s="96"/>
      <c r="M204" s="210"/>
      <c r="N204" s="94"/>
    </row>
    <row r="205" spans="1:14" ht="15.75" thickBot="1" x14ac:dyDescent="0.3">
      <c r="A205" s="211"/>
      <c r="B205" s="122"/>
      <c r="C205" s="311"/>
      <c r="D205" s="312"/>
      <c r="E205" s="311"/>
      <c r="F205" s="311"/>
      <c r="G205" s="311"/>
      <c r="H205" s="312"/>
      <c r="I205" s="311"/>
      <c r="J205" s="311"/>
      <c r="K205" s="303"/>
      <c r="L205" s="96"/>
      <c r="M205" s="210"/>
      <c r="N205" s="94"/>
    </row>
    <row r="206" spans="1:14" x14ac:dyDescent="0.25">
      <c r="A206" s="212"/>
      <c r="B206" s="96"/>
      <c r="C206" s="96"/>
      <c r="D206" s="96"/>
      <c r="E206" s="96"/>
      <c r="F206" s="96"/>
      <c r="G206" s="96"/>
      <c r="H206" s="96"/>
      <c r="I206" s="96"/>
      <c r="J206" s="96"/>
      <c r="K206" s="96"/>
      <c r="L206" s="96"/>
      <c r="M206" s="210"/>
      <c r="N206" s="94"/>
    </row>
    <row r="207" spans="1:14" ht="18.75" x14ac:dyDescent="0.25">
      <c r="A207" s="207"/>
      <c r="B207" s="98" t="s">
        <v>449</v>
      </c>
      <c r="C207" s="98"/>
      <c r="D207" s="98"/>
      <c r="E207" s="98"/>
      <c r="F207" s="98"/>
      <c r="G207" s="98"/>
      <c r="H207" s="98"/>
      <c r="I207" s="98"/>
      <c r="J207" s="98"/>
      <c r="K207" s="98"/>
      <c r="L207" s="98"/>
      <c r="M207" s="208"/>
      <c r="N207" s="94"/>
    </row>
    <row r="208" spans="1:14" ht="19.5" customHeight="1" x14ac:dyDescent="0.25">
      <c r="A208" s="209" t="s">
        <v>448</v>
      </c>
      <c r="B208" s="537" t="s">
        <v>447</v>
      </c>
      <c r="C208" s="538"/>
      <c r="D208" s="538"/>
      <c r="E208" s="538"/>
      <c r="F208" s="96"/>
      <c r="G208" s="96"/>
      <c r="H208" s="96"/>
      <c r="I208" s="96"/>
      <c r="J208" s="96"/>
      <c r="K208" s="96"/>
      <c r="L208" s="96"/>
      <c r="M208" s="210"/>
      <c r="N208" s="94"/>
    </row>
    <row r="209" spans="1:14" ht="56.25" customHeight="1" thickBot="1" x14ac:dyDescent="0.3">
      <c r="A209" s="212"/>
      <c r="B209" s="535" t="s">
        <v>446</v>
      </c>
      <c r="C209" s="535"/>
      <c r="D209" s="535"/>
      <c r="E209" s="535"/>
      <c r="F209" s="96"/>
      <c r="G209" s="96"/>
      <c r="H209" s="96"/>
      <c r="I209" s="96"/>
      <c r="J209" s="96"/>
      <c r="K209" s="96"/>
      <c r="L209" s="96"/>
      <c r="M209" s="210"/>
      <c r="N209" s="94"/>
    </row>
    <row r="210" spans="1:14" ht="47.25" customHeight="1" x14ac:dyDescent="0.25">
      <c r="A210" s="212"/>
      <c r="B210" s="104" t="s">
        <v>415</v>
      </c>
      <c r="C210" s="103" t="s">
        <v>425</v>
      </c>
      <c r="D210" s="102" t="s">
        <v>8</v>
      </c>
      <c r="E210" s="176"/>
      <c r="F210" s="96"/>
      <c r="G210" s="96"/>
      <c r="H210" s="96"/>
      <c r="I210" s="96"/>
      <c r="J210" s="96"/>
      <c r="K210" s="96"/>
      <c r="L210" s="96"/>
      <c r="M210" s="210"/>
      <c r="N210" s="94"/>
    </row>
    <row r="211" spans="1:14" x14ac:dyDescent="0.25">
      <c r="A211" s="212"/>
      <c r="B211" s="261" t="s">
        <v>424</v>
      </c>
      <c r="C211" s="313">
        <v>403</v>
      </c>
      <c r="D211" s="289"/>
      <c r="E211" s="176"/>
      <c r="F211" s="96"/>
      <c r="G211" s="96"/>
      <c r="H211" s="96"/>
      <c r="I211" s="96"/>
      <c r="J211" s="96"/>
      <c r="K211" s="96"/>
      <c r="L211" s="96"/>
      <c r="M211" s="210"/>
      <c r="N211" s="94"/>
    </row>
    <row r="212" spans="1:14" x14ac:dyDescent="0.25">
      <c r="A212" s="212"/>
      <c r="B212" s="261" t="s">
        <v>423</v>
      </c>
      <c r="C212" s="314">
        <v>1255</v>
      </c>
      <c r="D212" s="289"/>
      <c r="E212" s="176"/>
      <c r="F212" s="96"/>
      <c r="G212" s="96"/>
      <c r="H212" s="96"/>
      <c r="I212" s="96"/>
      <c r="J212" s="96"/>
      <c r="K212" s="96"/>
      <c r="L212" s="96"/>
      <c r="M212" s="210"/>
      <c r="N212" s="94"/>
    </row>
    <row r="213" spans="1:14" x14ac:dyDescent="0.25">
      <c r="A213" s="212"/>
      <c r="B213" s="261" t="s">
        <v>422</v>
      </c>
      <c r="C213" s="474" t="s">
        <v>835</v>
      </c>
      <c r="D213" s="289"/>
      <c r="E213" s="176"/>
      <c r="F213" s="96"/>
      <c r="G213" s="96"/>
      <c r="H213" s="96"/>
      <c r="I213" s="96"/>
      <c r="J213" s="96"/>
      <c r="K213" s="96"/>
      <c r="L213" s="96"/>
      <c r="M213" s="210"/>
      <c r="N213" s="94"/>
    </row>
    <row r="214" spans="1:14" x14ac:dyDescent="0.25">
      <c r="A214" s="212"/>
      <c r="B214" s="261" t="s">
        <v>3</v>
      </c>
      <c r="C214" s="313">
        <v>3362</v>
      </c>
      <c r="D214" s="289"/>
      <c r="E214" s="176"/>
      <c r="F214" s="96"/>
      <c r="G214" s="96"/>
      <c r="H214" s="96"/>
      <c r="I214" s="96"/>
      <c r="J214" s="96"/>
      <c r="K214" s="96"/>
      <c r="L214" s="96"/>
      <c r="M214" s="210"/>
      <c r="N214" s="94"/>
    </row>
    <row r="215" spans="1:14" x14ac:dyDescent="0.25">
      <c r="A215" s="212"/>
      <c r="B215" s="261" t="s">
        <v>421</v>
      </c>
      <c r="C215" s="313">
        <v>0</v>
      </c>
      <c r="D215" s="289"/>
      <c r="E215" s="176"/>
      <c r="F215" s="96"/>
      <c r="G215" s="96"/>
      <c r="H215" s="96"/>
      <c r="I215" s="96"/>
      <c r="J215" s="96"/>
      <c r="K215" s="96"/>
      <c r="L215" s="96"/>
      <c r="M215" s="210"/>
      <c r="N215" s="94"/>
    </row>
    <row r="216" spans="1:14" x14ac:dyDescent="0.25">
      <c r="A216" s="212"/>
      <c r="B216" s="261" t="s">
        <v>420</v>
      </c>
      <c r="C216" s="474" t="s">
        <v>153</v>
      </c>
      <c r="D216" s="289"/>
      <c r="E216" s="176"/>
      <c r="F216" s="96"/>
      <c r="G216" s="96"/>
      <c r="H216" s="96"/>
      <c r="I216" s="96"/>
      <c r="J216" s="96"/>
      <c r="K216" s="96"/>
      <c r="L216" s="96"/>
      <c r="M216" s="210"/>
      <c r="N216" s="94"/>
    </row>
    <row r="217" spans="1:14" x14ac:dyDescent="0.25">
      <c r="A217" s="212"/>
      <c r="B217" s="261" t="s">
        <v>445</v>
      </c>
      <c r="C217" s="313">
        <v>5</v>
      </c>
      <c r="D217" s="289"/>
      <c r="E217" s="176"/>
      <c r="F217" s="96"/>
      <c r="G217" s="96"/>
      <c r="H217" s="96"/>
      <c r="I217" s="96"/>
      <c r="J217" s="96"/>
      <c r="K217" s="96"/>
      <c r="L217" s="96"/>
      <c r="M217" s="210"/>
      <c r="N217" s="94"/>
    </row>
    <row r="218" spans="1:14" x14ac:dyDescent="0.25">
      <c r="A218" s="212"/>
      <c r="B218" s="261" t="s">
        <v>409</v>
      </c>
      <c r="C218" s="313"/>
      <c r="D218" s="289"/>
      <c r="E218" s="176"/>
      <c r="F218" s="96"/>
      <c r="G218" s="96"/>
      <c r="H218" s="96"/>
      <c r="I218" s="96"/>
      <c r="J218" s="96"/>
      <c r="K218" s="96"/>
      <c r="L218" s="96"/>
      <c r="M218" s="210"/>
      <c r="N218" s="94"/>
    </row>
    <row r="219" spans="1:14" x14ac:dyDescent="0.25">
      <c r="A219" s="212"/>
      <c r="B219" s="291" t="s">
        <v>408</v>
      </c>
      <c r="C219" s="315"/>
      <c r="D219" s="289"/>
      <c r="E219" s="176"/>
      <c r="F219" s="96"/>
      <c r="G219" s="96"/>
      <c r="H219" s="96"/>
      <c r="I219" s="96"/>
      <c r="J219" s="96"/>
      <c r="K219" s="96"/>
      <c r="L219" s="96"/>
      <c r="M219" s="210"/>
      <c r="N219" s="94"/>
    </row>
    <row r="220" spans="1:14" x14ac:dyDescent="0.25">
      <c r="A220" s="212"/>
      <c r="B220" s="291" t="s">
        <v>407</v>
      </c>
      <c r="C220" s="315"/>
      <c r="D220" s="289"/>
      <c r="E220" s="176"/>
      <c r="F220" s="96"/>
      <c r="G220" s="96"/>
      <c r="H220" s="96"/>
      <c r="I220" s="96"/>
      <c r="J220" s="96"/>
      <c r="K220" s="96"/>
      <c r="L220" s="96"/>
      <c r="M220" s="210"/>
      <c r="N220" s="94"/>
    </row>
    <row r="221" spans="1:14" ht="45.75" thickBot="1" x14ac:dyDescent="0.3">
      <c r="A221" s="212"/>
      <c r="B221" s="316" t="s">
        <v>406</v>
      </c>
      <c r="C221" s="317">
        <v>5025</v>
      </c>
      <c r="D221" s="270" t="s">
        <v>1064</v>
      </c>
      <c r="E221" s="176"/>
      <c r="F221" s="96"/>
      <c r="G221" s="96"/>
      <c r="H221" s="96"/>
      <c r="I221" s="96"/>
      <c r="J221" s="96"/>
      <c r="K221" s="96"/>
      <c r="L221" s="96"/>
      <c r="M221" s="210"/>
      <c r="N221" s="94"/>
    </row>
    <row r="222" spans="1:14" x14ac:dyDescent="0.25">
      <c r="A222" s="212"/>
      <c r="B222" s="96"/>
      <c r="C222" s="96"/>
      <c r="D222" s="96"/>
      <c r="E222" s="96"/>
      <c r="F222" s="96"/>
      <c r="G222" s="96"/>
      <c r="H222" s="96"/>
      <c r="I222" s="96"/>
      <c r="J222" s="96"/>
      <c r="K222" s="96"/>
      <c r="L222" s="96"/>
      <c r="M222" s="210"/>
      <c r="N222" s="94"/>
    </row>
    <row r="223" spans="1:14" ht="16.5" customHeight="1" x14ac:dyDescent="0.25">
      <c r="A223" s="213" t="s">
        <v>444</v>
      </c>
      <c r="B223" s="539" t="s">
        <v>443</v>
      </c>
      <c r="C223" s="540"/>
      <c r="D223" s="540"/>
      <c r="E223" s="540"/>
      <c r="F223" s="96"/>
      <c r="G223" s="96"/>
      <c r="H223" s="96"/>
      <c r="I223" s="96"/>
      <c r="J223" s="96"/>
      <c r="K223" s="96"/>
      <c r="L223" s="96"/>
      <c r="M223" s="210"/>
      <c r="N223" s="94"/>
    </row>
    <row r="224" spans="1:14" ht="24" customHeight="1" thickBot="1" x14ac:dyDescent="0.3">
      <c r="A224" s="209"/>
      <c r="B224" s="548" t="s">
        <v>442</v>
      </c>
      <c r="C224" s="549"/>
      <c r="D224" s="549"/>
      <c r="E224" s="549"/>
      <c r="F224" s="96"/>
      <c r="G224" s="96"/>
      <c r="H224" s="96"/>
      <c r="I224" s="96"/>
      <c r="J224" s="96"/>
      <c r="K224" s="96"/>
      <c r="L224" s="96"/>
      <c r="M224" s="210"/>
      <c r="N224" s="94"/>
    </row>
    <row r="225" spans="1:15" ht="93" customHeight="1" x14ac:dyDescent="0.25">
      <c r="A225" s="211"/>
      <c r="B225" s="121" t="s">
        <v>441</v>
      </c>
      <c r="C225" s="103" t="s">
        <v>440</v>
      </c>
      <c r="D225" s="103" t="s">
        <v>439</v>
      </c>
      <c r="E225" s="103" t="s">
        <v>438</v>
      </c>
      <c r="F225" s="103" t="s">
        <v>437</v>
      </c>
      <c r="G225" s="103" t="s">
        <v>436</v>
      </c>
      <c r="H225" s="103" t="s">
        <v>435</v>
      </c>
      <c r="I225" s="103" t="s">
        <v>434</v>
      </c>
      <c r="J225" s="103" t="s">
        <v>433</v>
      </c>
      <c r="K225" s="120" t="s">
        <v>432</v>
      </c>
      <c r="L225" s="103" t="s">
        <v>75</v>
      </c>
      <c r="M225" s="119" t="s">
        <v>8</v>
      </c>
      <c r="N225" s="94"/>
    </row>
    <row r="226" spans="1:15" x14ac:dyDescent="0.25">
      <c r="A226" s="211"/>
      <c r="B226" s="261" t="s">
        <v>1001</v>
      </c>
      <c r="C226" s="472" t="s">
        <v>1002</v>
      </c>
      <c r="D226" s="472" t="s">
        <v>604</v>
      </c>
      <c r="E226" s="290">
        <v>5000</v>
      </c>
      <c r="F226" s="290">
        <v>17500</v>
      </c>
      <c r="G226" s="171">
        <v>15</v>
      </c>
      <c r="H226" s="171" t="s">
        <v>855</v>
      </c>
      <c r="I226" s="290">
        <v>336</v>
      </c>
      <c r="J226" s="318">
        <v>54560</v>
      </c>
      <c r="K226" s="478" t="s">
        <v>874</v>
      </c>
      <c r="L226" s="479"/>
      <c r="M226" s="320"/>
      <c r="N226" s="94"/>
    </row>
    <row r="227" spans="1:15" ht="105" x14ac:dyDescent="0.25">
      <c r="A227" s="211"/>
      <c r="B227" s="321" t="s">
        <v>1003</v>
      </c>
      <c r="C227" s="472" t="s">
        <v>1004</v>
      </c>
      <c r="D227" s="472" t="s">
        <v>604</v>
      </c>
      <c r="E227" s="282">
        <v>70000</v>
      </c>
      <c r="F227" s="282">
        <v>4400</v>
      </c>
      <c r="G227" s="322">
        <v>20</v>
      </c>
      <c r="H227" s="323" t="s">
        <v>880</v>
      </c>
      <c r="I227" s="282">
        <v>378</v>
      </c>
      <c r="J227" s="282">
        <v>21300</v>
      </c>
      <c r="K227" s="478" t="s">
        <v>900</v>
      </c>
      <c r="L227" s="479"/>
      <c r="M227" s="483" t="s">
        <v>1065</v>
      </c>
      <c r="N227" s="484"/>
    </row>
    <row r="228" spans="1:15" ht="252" customHeight="1" x14ac:dyDescent="0.25">
      <c r="A228" s="211"/>
      <c r="B228" s="261" t="s">
        <v>1031</v>
      </c>
      <c r="C228" s="472" t="s">
        <v>1004</v>
      </c>
      <c r="D228" s="472" t="s">
        <v>604</v>
      </c>
      <c r="E228" s="290">
        <v>150000</v>
      </c>
      <c r="F228" s="290"/>
      <c r="G228" s="171">
        <v>25</v>
      </c>
      <c r="H228" s="171" t="s">
        <v>855</v>
      </c>
      <c r="I228" s="290">
        <v>80</v>
      </c>
      <c r="J228" s="290">
        <v>46632</v>
      </c>
      <c r="K228" s="478" t="s">
        <v>900</v>
      </c>
      <c r="L228" s="479"/>
      <c r="M228" s="485" t="s">
        <v>1067</v>
      </c>
      <c r="N228" s="484"/>
    </row>
    <row r="229" spans="1:15" ht="47.25" customHeight="1" x14ac:dyDescent="0.25">
      <c r="A229" s="211"/>
      <c r="B229" s="261" t="s">
        <v>1025</v>
      </c>
      <c r="C229" s="472" t="s">
        <v>1005</v>
      </c>
      <c r="D229" s="472" t="s">
        <v>606</v>
      </c>
      <c r="E229" s="290">
        <v>1000</v>
      </c>
      <c r="F229" s="290">
        <v>1000</v>
      </c>
      <c r="G229" s="171"/>
      <c r="H229" s="171" t="s">
        <v>855</v>
      </c>
      <c r="I229" s="290">
        <v>192</v>
      </c>
      <c r="J229" s="290">
        <v>34395</v>
      </c>
      <c r="K229" s="478" t="s">
        <v>900</v>
      </c>
      <c r="L229" s="479"/>
      <c r="M229" s="485" t="s">
        <v>1006</v>
      </c>
      <c r="N229" s="484"/>
    </row>
    <row r="230" spans="1:15" ht="135" x14ac:dyDescent="0.25">
      <c r="A230" s="211"/>
      <c r="B230" s="261" t="s">
        <v>1007</v>
      </c>
      <c r="C230" s="475" t="s">
        <v>1008</v>
      </c>
      <c r="D230" s="472" t="s">
        <v>606</v>
      </c>
      <c r="E230" s="290"/>
      <c r="F230" s="290"/>
      <c r="G230" s="171">
        <v>3</v>
      </c>
      <c r="H230" s="171" t="s">
        <v>717</v>
      </c>
      <c r="I230" s="25">
        <v>5</v>
      </c>
      <c r="J230" s="290">
        <v>4828</v>
      </c>
      <c r="K230" s="478" t="s">
        <v>900</v>
      </c>
      <c r="L230" s="479"/>
      <c r="M230" s="486" t="s">
        <v>1009</v>
      </c>
      <c r="N230" s="484"/>
    </row>
    <row r="231" spans="1:15" ht="60" x14ac:dyDescent="0.25">
      <c r="A231" s="211"/>
      <c r="B231" s="261" t="s">
        <v>1010</v>
      </c>
      <c r="C231" s="472" t="s">
        <v>1011</v>
      </c>
      <c r="D231" s="472" t="s">
        <v>604</v>
      </c>
      <c r="E231" s="290">
        <v>252640</v>
      </c>
      <c r="F231" s="290"/>
      <c r="G231" s="171">
        <v>25</v>
      </c>
      <c r="H231" s="319" t="s">
        <v>880</v>
      </c>
      <c r="I231" s="290">
        <v>207</v>
      </c>
      <c r="J231" s="290">
        <v>64343</v>
      </c>
      <c r="K231" s="478" t="s">
        <v>900</v>
      </c>
      <c r="L231" s="479"/>
      <c r="M231" s="485"/>
      <c r="N231" s="484"/>
    </row>
    <row r="232" spans="1:15" ht="60" x14ac:dyDescent="0.25">
      <c r="A232" s="211"/>
      <c r="B232" s="261" t="s">
        <v>1012</v>
      </c>
      <c r="C232" s="472" t="s">
        <v>1004</v>
      </c>
      <c r="D232" s="472" t="s">
        <v>623</v>
      </c>
      <c r="E232" s="282">
        <v>138000</v>
      </c>
      <c r="F232" s="324">
        <v>59891</v>
      </c>
      <c r="G232" s="325">
        <v>8</v>
      </c>
      <c r="H232" s="319" t="s">
        <v>880</v>
      </c>
      <c r="I232" s="282">
        <v>137</v>
      </c>
      <c r="J232" s="290">
        <v>25543</v>
      </c>
      <c r="K232" s="478" t="s">
        <v>900</v>
      </c>
      <c r="L232" s="479"/>
      <c r="M232" s="485" t="s">
        <v>1013</v>
      </c>
      <c r="N232" s="484"/>
    </row>
    <row r="233" spans="1:15" ht="30" x14ac:dyDescent="0.25">
      <c r="A233" s="211"/>
      <c r="B233" s="261" t="s">
        <v>1014</v>
      </c>
      <c r="C233" s="472" t="s">
        <v>1004</v>
      </c>
      <c r="D233" s="472" t="s">
        <v>606</v>
      </c>
      <c r="E233" s="290">
        <v>24000</v>
      </c>
      <c r="F233" s="290"/>
      <c r="G233" s="171">
        <v>10</v>
      </c>
      <c r="H233" s="171" t="s">
        <v>855</v>
      </c>
      <c r="I233" s="290">
        <v>188</v>
      </c>
      <c r="J233" s="290">
        <v>27826</v>
      </c>
      <c r="K233" s="478" t="s">
        <v>900</v>
      </c>
      <c r="L233" s="479"/>
      <c r="M233" s="270" t="s">
        <v>1015</v>
      </c>
      <c r="N233" s="94"/>
    </row>
    <row r="234" spans="1:15" ht="191.25" customHeight="1" x14ac:dyDescent="0.25">
      <c r="A234" s="211"/>
      <c r="B234" s="280" t="s">
        <v>1016</v>
      </c>
      <c r="C234" s="476" t="s">
        <v>1005</v>
      </c>
      <c r="D234" s="476" t="s">
        <v>606</v>
      </c>
      <c r="E234" s="282"/>
      <c r="F234" s="282"/>
      <c r="G234" s="322"/>
      <c r="H234" s="323" t="s">
        <v>607</v>
      </c>
      <c r="I234" s="282">
        <v>3362</v>
      </c>
      <c r="J234" s="282">
        <v>400000</v>
      </c>
      <c r="K234" s="343" t="s">
        <v>900</v>
      </c>
      <c r="L234" s="480"/>
      <c r="M234" s="483" t="s">
        <v>1068</v>
      </c>
      <c r="N234" s="484"/>
    </row>
    <row r="235" spans="1:15" ht="225" customHeight="1" thickBot="1" x14ac:dyDescent="0.3">
      <c r="A235" s="211"/>
      <c r="B235" s="255" t="s">
        <v>1024</v>
      </c>
      <c r="C235" s="477" t="s">
        <v>1002</v>
      </c>
      <c r="D235" s="477" t="s">
        <v>606</v>
      </c>
      <c r="E235" s="327"/>
      <c r="F235" s="327">
        <v>3900</v>
      </c>
      <c r="G235" s="326"/>
      <c r="H235" s="326" t="s">
        <v>855</v>
      </c>
      <c r="I235" s="327">
        <v>439</v>
      </c>
      <c r="J235" s="489">
        <v>28512</v>
      </c>
      <c r="K235" s="481" t="s">
        <v>900</v>
      </c>
      <c r="L235" s="482" t="s">
        <v>899</v>
      </c>
      <c r="M235" s="488" t="s">
        <v>1069</v>
      </c>
      <c r="N235" s="484"/>
    </row>
    <row r="236" spans="1:15" x14ac:dyDescent="0.25">
      <c r="A236" s="209"/>
      <c r="B236" s="117"/>
      <c r="C236" s="116"/>
      <c r="D236" s="96"/>
      <c r="E236" s="96"/>
      <c r="F236" s="96"/>
      <c r="G236" s="96"/>
      <c r="H236" s="96"/>
      <c r="I236" s="96"/>
      <c r="J236" s="96"/>
      <c r="K236" s="96"/>
      <c r="L236" s="96"/>
      <c r="M236" s="487"/>
      <c r="N236" s="94"/>
    </row>
    <row r="237" spans="1:15" x14ac:dyDescent="0.25">
      <c r="A237" s="209" t="s">
        <v>431</v>
      </c>
      <c r="B237" s="533" t="s">
        <v>430</v>
      </c>
      <c r="C237" s="534"/>
      <c r="D237" s="534"/>
      <c r="E237" s="534"/>
      <c r="F237" s="96"/>
      <c r="G237" s="96"/>
      <c r="H237" s="96"/>
      <c r="I237" s="96"/>
      <c r="J237" s="96"/>
      <c r="K237" s="96"/>
      <c r="L237" s="96"/>
      <c r="M237" s="210"/>
      <c r="N237" s="94"/>
    </row>
    <row r="238" spans="1:15" ht="33.75" customHeight="1" thickBot="1" x14ac:dyDescent="0.3">
      <c r="A238" s="212"/>
      <c r="B238" s="536" t="s">
        <v>429</v>
      </c>
      <c r="C238" s="536"/>
      <c r="D238" s="536"/>
      <c r="E238" s="536"/>
      <c r="F238" s="96"/>
      <c r="G238" s="96"/>
      <c r="H238" s="96"/>
      <c r="I238" s="96"/>
      <c r="J238" s="96"/>
      <c r="K238" s="96"/>
      <c r="L238" s="96"/>
      <c r="M238" s="210"/>
      <c r="N238" s="115"/>
    </row>
    <row r="239" spans="1:15" ht="53.25" customHeight="1" x14ac:dyDescent="0.25">
      <c r="A239" s="212"/>
      <c r="B239" s="104" t="s">
        <v>415</v>
      </c>
      <c r="C239" s="103" t="s">
        <v>414</v>
      </c>
      <c r="D239" s="103" t="s">
        <v>413</v>
      </c>
      <c r="E239" s="102" t="s">
        <v>8</v>
      </c>
      <c r="F239" s="176"/>
      <c r="G239" s="96"/>
      <c r="H239" s="96"/>
      <c r="I239" s="96"/>
      <c r="J239" s="96"/>
      <c r="K239" s="96"/>
      <c r="L239" s="96"/>
      <c r="M239" s="210"/>
      <c r="N239" s="114"/>
      <c r="O239" s="94"/>
    </row>
    <row r="240" spans="1:15" ht="60" x14ac:dyDescent="0.25">
      <c r="A240" s="212"/>
      <c r="B240" s="266" t="s">
        <v>412</v>
      </c>
      <c r="C240" s="347"/>
      <c r="D240" s="347"/>
      <c r="E240" s="348" t="s">
        <v>1049</v>
      </c>
      <c r="F240" s="176"/>
      <c r="G240" s="96"/>
      <c r="H240" s="96"/>
      <c r="I240" s="96"/>
      <c r="J240" s="96"/>
      <c r="K240" s="96"/>
      <c r="L240" s="96"/>
      <c r="M240" s="210"/>
      <c r="N240" s="114"/>
      <c r="O240" s="94"/>
    </row>
    <row r="241" spans="1:15" x14ac:dyDescent="0.25">
      <c r="A241" s="212"/>
      <c r="B241" s="261" t="s">
        <v>411</v>
      </c>
      <c r="C241" s="290"/>
      <c r="D241" s="290"/>
      <c r="E241" s="289"/>
      <c r="F241" s="176"/>
      <c r="G241" s="96"/>
      <c r="H241" s="96"/>
      <c r="I241" s="96"/>
      <c r="J241" s="96"/>
      <c r="K241" s="96"/>
      <c r="L241" s="96"/>
      <c r="M241" s="210"/>
      <c r="N241" s="114"/>
      <c r="O241" s="94"/>
    </row>
    <row r="242" spans="1:15" x14ac:dyDescent="0.25">
      <c r="A242" s="212"/>
      <c r="B242" s="261" t="s">
        <v>410</v>
      </c>
      <c r="C242" s="293">
        <v>67.2</v>
      </c>
      <c r="D242" s="490" t="s">
        <v>873</v>
      </c>
      <c r="E242" s="289" t="s">
        <v>1030</v>
      </c>
      <c r="F242" s="176"/>
      <c r="G242" s="96"/>
      <c r="H242" s="96"/>
      <c r="I242" s="96"/>
      <c r="J242" s="96"/>
      <c r="K242" s="96"/>
      <c r="L242" s="96"/>
      <c r="M242" s="210"/>
      <c r="N242" s="114"/>
      <c r="O242" s="94"/>
    </row>
    <row r="243" spans="1:15" x14ac:dyDescent="0.25">
      <c r="A243" s="212"/>
      <c r="B243" s="261" t="s">
        <v>409</v>
      </c>
      <c r="C243" s="290"/>
      <c r="D243" s="290"/>
      <c r="E243" s="289"/>
      <c r="F243" s="176"/>
      <c r="G243" s="96"/>
      <c r="H243" s="96"/>
      <c r="I243" s="96"/>
      <c r="J243" s="96"/>
      <c r="K243" s="96"/>
      <c r="L243" s="96"/>
      <c r="M243" s="210"/>
      <c r="N243" s="114"/>
      <c r="O243" s="94"/>
    </row>
    <row r="244" spans="1:15" x14ac:dyDescent="0.25">
      <c r="A244" s="212"/>
      <c r="B244" s="291" t="s">
        <v>408</v>
      </c>
      <c r="C244" s="293"/>
      <c r="D244" s="293"/>
      <c r="E244" s="295"/>
      <c r="F244" s="176"/>
      <c r="G244" s="96"/>
      <c r="H244" s="96"/>
      <c r="I244" s="96"/>
      <c r="J244" s="96"/>
      <c r="K244" s="96"/>
      <c r="L244" s="96"/>
      <c r="M244" s="210"/>
      <c r="N244" s="114"/>
      <c r="O244" s="94"/>
    </row>
    <row r="245" spans="1:15" x14ac:dyDescent="0.25">
      <c r="A245" s="212"/>
      <c r="B245" s="291" t="s">
        <v>407</v>
      </c>
      <c r="C245" s="293"/>
      <c r="D245" s="293"/>
      <c r="E245" s="295"/>
      <c r="F245" s="176"/>
      <c r="G245" s="96"/>
      <c r="H245" s="96"/>
      <c r="I245" s="96"/>
      <c r="J245" s="96"/>
      <c r="K245" s="96"/>
      <c r="L245" s="96"/>
      <c r="M245" s="210"/>
      <c r="N245" s="114"/>
      <c r="O245" s="94"/>
    </row>
    <row r="246" spans="1:15" ht="15.75" thickBot="1" x14ac:dyDescent="0.3">
      <c r="A246" s="212"/>
      <c r="B246" s="316" t="s">
        <v>406</v>
      </c>
      <c r="C246" s="328"/>
      <c r="D246" s="328">
        <v>67.2</v>
      </c>
      <c r="E246" s="329"/>
      <c r="F246" s="176"/>
      <c r="G246" s="96"/>
      <c r="H246" s="96"/>
      <c r="I246" s="96"/>
      <c r="J246" s="96"/>
      <c r="K246" s="96"/>
      <c r="L246" s="96"/>
      <c r="M246" s="210"/>
      <c r="N246" s="114"/>
      <c r="O246" s="94"/>
    </row>
    <row r="247" spans="1:15" x14ac:dyDescent="0.25">
      <c r="A247" s="212"/>
      <c r="B247" s="176"/>
      <c r="C247" s="176"/>
      <c r="D247" s="176"/>
      <c r="E247" s="176"/>
      <c r="F247" s="96"/>
      <c r="G247" s="96"/>
      <c r="H247" s="96"/>
      <c r="I247" s="96"/>
      <c r="J247" s="96"/>
      <c r="K247" s="96"/>
      <c r="L247" s="96"/>
      <c r="M247" s="210"/>
      <c r="N247" s="113"/>
    </row>
    <row r="248" spans="1:15" x14ac:dyDescent="0.25">
      <c r="A248" s="212" t="s">
        <v>428</v>
      </c>
      <c r="B248" s="176" t="s">
        <v>427</v>
      </c>
      <c r="C248" s="176"/>
      <c r="D248" s="176"/>
      <c r="E248" s="176"/>
      <c r="F248" s="96"/>
      <c r="G248" s="96"/>
      <c r="H248" s="96"/>
      <c r="I248" s="96"/>
      <c r="J248" s="96"/>
      <c r="K248" s="96"/>
      <c r="L248" s="96"/>
      <c r="M248" s="210"/>
      <c r="N248" s="94"/>
    </row>
    <row r="249" spans="1:15" ht="57.75" customHeight="1" thickBot="1" x14ac:dyDescent="0.3">
      <c r="A249" s="212"/>
      <c r="B249" s="575" t="s">
        <v>426</v>
      </c>
      <c r="C249" s="575"/>
      <c r="D249" s="575"/>
      <c r="E249" s="575"/>
      <c r="F249" s="96"/>
      <c r="G249" s="96"/>
      <c r="H249" s="96"/>
      <c r="I249" s="96"/>
      <c r="J249" s="96"/>
      <c r="K249" s="96"/>
      <c r="L249" s="96"/>
      <c r="M249" s="210"/>
      <c r="N249" s="94"/>
    </row>
    <row r="250" spans="1:15" ht="42.75" customHeight="1" x14ac:dyDescent="0.25">
      <c r="A250" s="212"/>
      <c r="B250" s="104" t="s">
        <v>415</v>
      </c>
      <c r="C250" s="103" t="s">
        <v>425</v>
      </c>
      <c r="D250" s="102" t="s">
        <v>8</v>
      </c>
      <c r="E250" s="176"/>
      <c r="F250" s="96"/>
      <c r="G250" s="96"/>
      <c r="H250" s="96"/>
      <c r="I250" s="96"/>
      <c r="J250" s="96"/>
      <c r="K250" s="96"/>
      <c r="L250" s="96"/>
      <c r="M250" s="210"/>
      <c r="N250" s="94"/>
    </row>
    <row r="251" spans="1:15" s="110" customFormat="1" x14ac:dyDescent="0.25">
      <c r="A251" s="214"/>
      <c r="B251" s="261" t="s">
        <v>424</v>
      </c>
      <c r="C251" s="490">
        <v>722</v>
      </c>
      <c r="D251" s="289"/>
      <c r="E251" s="112"/>
      <c r="F251" s="111"/>
      <c r="G251" s="111"/>
      <c r="H251" s="111"/>
      <c r="I251" s="111"/>
      <c r="J251" s="111"/>
      <c r="K251" s="111"/>
      <c r="L251" s="111"/>
      <c r="M251" s="215"/>
      <c r="N251" s="94"/>
    </row>
    <row r="252" spans="1:15" s="110" customFormat="1" x14ac:dyDescent="0.25">
      <c r="A252" s="214"/>
      <c r="B252" s="261" t="s">
        <v>423</v>
      </c>
      <c r="C252" s="490">
        <v>1235</v>
      </c>
      <c r="D252" s="289"/>
      <c r="E252" s="112"/>
      <c r="F252" s="111"/>
      <c r="G252" s="111"/>
      <c r="H252" s="111"/>
      <c r="I252" s="111"/>
      <c r="J252" s="111"/>
      <c r="K252" s="111"/>
      <c r="L252" s="111"/>
      <c r="M252" s="215"/>
      <c r="N252" s="94"/>
    </row>
    <row r="253" spans="1:15" s="110" customFormat="1" x14ac:dyDescent="0.25">
      <c r="A253" s="214"/>
      <c r="B253" s="261" t="s">
        <v>422</v>
      </c>
      <c r="C253" s="490" t="s">
        <v>1017</v>
      </c>
      <c r="D253" s="289"/>
      <c r="E253" s="112"/>
      <c r="F253" s="111"/>
      <c r="G253" s="111"/>
      <c r="H253" s="111"/>
      <c r="I253" s="111"/>
      <c r="J253" s="111"/>
      <c r="K253" s="111"/>
      <c r="L253" s="111"/>
      <c r="M253" s="215"/>
      <c r="N253" s="94"/>
    </row>
    <row r="254" spans="1:15" s="110" customFormat="1" x14ac:dyDescent="0.25">
      <c r="A254" s="214"/>
      <c r="B254" s="261" t="s">
        <v>3</v>
      </c>
      <c r="C254" s="490">
        <v>3362</v>
      </c>
      <c r="D254" s="289"/>
      <c r="E254" s="112"/>
      <c r="F254" s="111"/>
      <c r="G254" s="111"/>
      <c r="H254" s="111"/>
      <c r="I254" s="111"/>
      <c r="J254" s="111"/>
      <c r="K254" s="111"/>
      <c r="L254" s="111"/>
      <c r="M254" s="215"/>
      <c r="N254" s="94"/>
    </row>
    <row r="255" spans="1:15" s="110" customFormat="1" x14ac:dyDescent="0.25">
      <c r="A255" s="214"/>
      <c r="B255" s="261" t="s">
        <v>421</v>
      </c>
      <c r="C255" s="491" t="s">
        <v>1066</v>
      </c>
      <c r="D255" s="289"/>
      <c r="E255" s="112"/>
      <c r="F255" s="111"/>
      <c r="G255" s="111"/>
      <c r="H255" s="111"/>
      <c r="I255" s="111"/>
      <c r="J255" s="111"/>
      <c r="K255" s="111"/>
      <c r="L255" s="111"/>
      <c r="M255" s="215"/>
      <c r="N255" s="94"/>
    </row>
    <row r="256" spans="1:15" s="110" customFormat="1" x14ac:dyDescent="0.25">
      <c r="A256" s="214"/>
      <c r="B256" s="261" t="s">
        <v>420</v>
      </c>
      <c r="C256" s="490" t="s">
        <v>153</v>
      </c>
      <c r="D256" s="289"/>
      <c r="E256" s="112"/>
      <c r="F256" s="111"/>
      <c r="G256" s="111"/>
      <c r="H256" s="111"/>
      <c r="I256" s="111"/>
      <c r="J256" s="111"/>
      <c r="K256" s="111"/>
      <c r="L256" s="111"/>
      <c r="M256" s="215"/>
      <c r="N256" s="94"/>
    </row>
    <row r="257" spans="1:15" s="110" customFormat="1" x14ac:dyDescent="0.25">
      <c r="A257" s="214"/>
      <c r="B257" s="261" t="s">
        <v>419</v>
      </c>
      <c r="C257" s="490">
        <v>5</v>
      </c>
      <c r="D257" s="289"/>
      <c r="E257" s="112"/>
      <c r="F257" s="111"/>
      <c r="G257" s="111"/>
      <c r="H257" s="111"/>
      <c r="I257" s="111"/>
      <c r="J257" s="111"/>
      <c r="K257" s="111"/>
      <c r="L257" s="111"/>
      <c r="M257" s="215"/>
      <c r="N257" s="94"/>
    </row>
    <row r="258" spans="1:15" s="110" customFormat="1" x14ac:dyDescent="0.25">
      <c r="A258" s="214"/>
      <c r="B258" s="261" t="s">
        <v>409</v>
      </c>
      <c r="C258" s="490"/>
      <c r="D258" s="289"/>
      <c r="E258" s="112"/>
      <c r="F258" s="111"/>
      <c r="G258" s="111"/>
      <c r="H258" s="111"/>
      <c r="I258" s="111"/>
      <c r="J258" s="111"/>
      <c r="K258" s="111"/>
      <c r="L258" s="111"/>
      <c r="M258" s="215"/>
      <c r="N258" s="94"/>
    </row>
    <row r="259" spans="1:15" s="110" customFormat="1" x14ac:dyDescent="0.25">
      <c r="A259" s="214"/>
      <c r="B259" s="291" t="s">
        <v>408</v>
      </c>
      <c r="C259" s="492"/>
      <c r="D259" s="295"/>
      <c r="E259" s="112"/>
      <c r="F259" s="111"/>
      <c r="G259" s="111"/>
      <c r="H259" s="111"/>
      <c r="I259" s="111"/>
      <c r="J259" s="111"/>
      <c r="K259" s="111"/>
      <c r="L259" s="111"/>
      <c r="M259" s="215"/>
      <c r="N259" s="94"/>
    </row>
    <row r="260" spans="1:15" s="110" customFormat="1" ht="15.75" thickBot="1" x14ac:dyDescent="0.3">
      <c r="A260" s="214"/>
      <c r="B260" s="291" t="s">
        <v>407</v>
      </c>
      <c r="C260" s="492"/>
      <c r="D260" s="295"/>
      <c r="E260" s="112"/>
      <c r="F260" s="111"/>
      <c r="G260" s="111"/>
      <c r="H260" s="111"/>
      <c r="I260" s="111"/>
      <c r="J260" s="111"/>
      <c r="K260" s="111"/>
      <c r="L260" s="111"/>
      <c r="M260" s="215"/>
      <c r="N260" s="94"/>
    </row>
    <row r="261" spans="1:15" ht="15.75" thickBot="1" x14ac:dyDescent="0.3">
      <c r="A261" s="212"/>
      <c r="B261" s="344" t="s">
        <v>406</v>
      </c>
      <c r="C261" s="346">
        <v>5324</v>
      </c>
      <c r="D261" s="345"/>
      <c r="F261" s="96"/>
      <c r="G261" s="96"/>
      <c r="H261" s="96"/>
      <c r="I261" s="96"/>
      <c r="J261" s="96"/>
      <c r="K261" s="96"/>
      <c r="L261" s="96"/>
      <c r="M261" s="210"/>
      <c r="N261" s="94"/>
    </row>
    <row r="262" spans="1:15" ht="14.25" customHeight="1" x14ac:dyDescent="0.25">
      <c r="A262" s="212"/>
      <c r="B262" s="176"/>
      <c r="C262" s="176"/>
      <c r="D262" s="176"/>
      <c r="E262" s="176"/>
      <c r="F262" s="96"/>
      <c r="G262" s="96"/>
      <c r="H262" s="96"/>
      <c r="I262" s="96"/>
      <c r="J262" s="96"/>
      <c r="K262" s="96"/>
      <c r="L262" s="96"/>
      <c r="M262" s="210"/>
      <c r="N262" s="94"/>
    </row>
    <row r="263" spans="1:15" x14ac:dyDescent="0.25">
      <c r="A263" s="209" t="s">
        <v>418</v>
      </c>
      <c r="B263" s="533" t="s">
        <v>417</v>
      </c>
      <c r="C263" s="534"/>
      <c r="D263" s="534"/>
      <c r="E263" s="534"/>
      <c r="F263" s="96"/>
      <c r="G263" s="96"/>
      <c r="H263" s="96"/>
      <c r="I263" s="96"/>
      <c r="J263" s="96"/>
      <c r="K263" s="96"/>
      <c r="L263" s="96"/>
      <c r="M263" s="210"/>
      <c r="N263" s="94"/>
    </row>
    <row r="264" spans="1:15" ht="35.25" customHeight="1" thickBot="1" x14ac:dyDescent="0.3">
      <c r="A264" s="212"/>
      <c r="B264" s="535" t="s">
        <v>416</v>
      </c>
      <c r="C264" s="535"/>
      <c r="D264" s="535"/>
      <c r="E264" s="535"/>
      <c r="F264" s="96"/>
      <c r="G264" s="96"/>
      <c r="H264" s="96"/>
      <c r="I264" s="96"/>
      <c r="J264" s="96"/>
      <c r="K264" s="96"/>
      <c r="L264" s="96"/>
      <c r="M264" s="210"/>
      <c r="N264" s="94"/>
    </row>
    <row r="265" spans="1:15" ht="33" x14ac:dyDescent="0.25">
      <c r="A265" s="212"/>
      <c r="B265" s="104" t="s">
        <v>415</v>
      </c>
      <c r="C265" s="103" t="s">
        <v>414</v>
      </c>
      <c r="D265" s="103" t="s">
        <v>413</v>
      </c>
      <c r="E265" s="102" t="s">
        <v>8</v>
      </c>
      <c r="F265" s="176"/>
      <c r="G265" s="96"/>
      <c r="H265" s="96"/>
      <c r="I265" s="96"/>
      <c r="J265" s="96"/>
      <c r="K265" s="96"/>
      <c r="L265" s="96"/>
      <c r="M265" s="210"/>
      <c r="N265" s="94"/>
      <c r="O265" s="94"/>
    </row>
    <row r="266" spans="1:15" ht="60" x14ac:dyDescent="0.25">
      <c r="A266" s="212"/>
      <c r="B266" s="266" t="s">
        <v>412</v>
      </c>
      <c r="C266" s="290"/>
      <c r="D266" s="290"/>
      <c r="E266" s="330" t="s">
        <v>1070</v>
      </c>
      <c r="F266" s="176"/>
      <c r="G266" s="96"/>
      <c r="H266" s="96"/>
      <c r="I266" s="96"/>
      <c r="J266" s="96"/>
      <c r="K266" s="96"/>
      <c r="L266" s="96"/>
      <c r="M266" s="210"/>
      <c r="N266" s="94"/>
      <c r="O266" s="94"/>
    </row>
    <row r="267" spans="1:15" x14ac:dyDescent="0.25">
      <c r="A267" s="212"/>
      <c r="B267" s="261" t="s">
        <v>411</v>
      </c>
      <c r="C267" s="290"/>
      <c r="D267" s="290"/>
      <c r="E267" s="289"/>
      <c r="F267" s="176"/>
      <c r="G267" s="96"/>
      <c r="H267" s="96"/>
      <c r="I267" s="96"/>
      <c r="J267" s="96"/>
      <c r="K267" s="96"/>
      <c r="L267" s="96"/>
      <c r="M267" s="210"/>
      <c r="N267" s="94"/>
      <c r="O267" s="94"/>
    </row>
    <row r="268" spans="1:15" x14ac:dyDescent="0.25">
      <c r="A268" s="212"/>
      <c r="B268" s="261" t="s">
        <v>410</v>
      </c>
      <c r="C268" s="290"/>
      <c r="D268" s="290"/>
      <c r="E268" s="289"/>
      <c r="F268" s="176"/>
      <c r="G268" s="96"/>
      <c r="H268" s="96"/>
      <c r="I268" s="96"/>
      <c r="J268" s="96"/>
      <c r="K268" s="96"/>
      <c r="L268" s="96"/>
      <c r="M268" s="210"/>
      <c r="N268" s="94"/>
      <c r="O268" s="94"/>
    </row>
    <row r="269" spans="1:15" x14ac:dyDescent="0.25">
      <c r="A269" s="212"/>
      <c r="B269" s="261" t="s">
        <v>409</v>
      </c>
      <c r="C269" s="290"/>
      <c r="D269" s="290"/>
      <c r="E269" s="289"/>
      <c r="F269" s="176"/>
      <c r="G269" s="96"/>
      <c r="H269" s="96"/>
      <c r="I269" s="96"/>
      <c r="J269" s="96"/>
      <c r="K269" s="96"/>
      <c r="L269" s="96"/>
      <c r="M269" s="210"/>
      <c r="N269" s="94"/>
      <c r="O269" s="94"/>
    </row>
    <row r="270" spans="1:15" x14ac:dyDescent="0.25">
      <c r="A270" s="212"/>
      <c r="B270" s="291" t="s">
        <v>408</v>
      </c>
      <c r="C270" s="293"/>
      <c r="D270" s="293"/>
      <c r="E270" s="295"/>
      <c r="F270" s="176"/>
      <c r="G270" s="96"/>
      <c r="H270" s="96"/>
      <c r="I270" s="96"/>
      <c r="J270" s="96"/>
      <c r="K270" s="96"/>
      <c r="L270" s="96"/>
      <c r="M270" s="210"/>
      <c r="N270" s="94"/>
      <c r="O270" s="94"/>
    </row>
    <row r="271" spans="1:15" x14ac:dyDescent="0.25">
      <c r="A271" s="212"/>
      <c r="B271" s="291" t="s">
        <v>407</v>
      </c>
      <c r="C271" s="293"/>
      <c r="D271" s="293"/>
      <c r="E271" s="295"/>
      <c r="F271" s="176"/>
      <c r="G271" s="96"/>
      <c r="H271" s="96"/>
      <c r="I271" s="96"/>
      <c r="J271" s="96"/>
      <c r="K271" s="96"/>
      <c r="L271" s="96"/>
      <c r="M271" s="210"/>
      <c r="N271" s="94"/>
      <c r="O271" s="94"/>
    </row>
    <row r="272" spans="1:15" ht="15.75" thickBot="1" x14ac:dyDescent="0.3">
      <c r="A272" s="212"/>
      <c r="B272" s="316" t="s">
        <v>406</v>
      </c>
      <c r="C272" s="328"/>
      <c r="D272" s="328">
        <f>(SUMIF(D266:D271,"Increase",C266:C271))-(SUMIF(D266:D271,"Decrease",C266:C271))</f>
        <v>0</v>
      </c>
      <c r="E272" s="329"/>
      <c r="F272" s="176"/>
      <c r="G272" s="96"/>
      <c r="H272" s="96"/>
      <c r="I272" s="96"/>
      <c r="J272" s="96"/>
      <c r="K272" s="96"/>
      <c r="L272" s="96"/>
      <c r="M272" s="210"/>
      <c r="N272" s="94"/>
      <c r="O272" s="94"/>
    </row>
    <row r="273" spans="1:15" x14ac:dyDescent="0.25">
      <c r="A273" s="212"/>
      <c r="B273" s="96"/>
      <c r="C273" s="96"/>
      <c r="D273" s="96"/>
      <c r="E273" s="96"/>
      <c r="F273" s="96"/>
      <c r="G273" s="96"/>
      <c r="H273" s="96"/>
      <c r="I273" s="96"/>
      <c r="J273" s="96"/>
      <c r="K273" s="96"/>
      <c r="L273" s="96"/>
      <c r="M273" s="210"/>
      <c r="N273" s="94"/>
      <c r="O273" s="94"/>
    </row>
    <row r="274" spans="1:15" x14ac:dyDescent="0.25">
      <c r="A274" s="209" t="s">
        <v>405</v>
      </c>
      <c r="B274" s="533" t="s">
        <v>404</v>
      </c>
      <c r="C274" s="534"/>
      <c r="D274" s="534"/>
      <c r="E274" s="534"/>
      <c r="F274" s="96"/>
      <c r="G274" s="96"/>
      <c r="H274" s="96"/>
      <c r="I274" s="96"/>
      <c r="J274" s="96"/>
      <c r="K274" s="96"/>
      <c r="L274" s="96"/>
      <c r="M274" s="210"/>
      <c r="N274" s="94"/>
    </row>
    <row r="275" spans="1:15" ht="20.25" customHeight="1" thickBot="1" x14ac:dyDescent="0.3">
      <c r="A275" s="212"/>
      <c r="B275" s="535" t="s">
        <v>403</v>
      </c>
      <c r="C275" s="535"/>
      <c r="D275" s="535"/>
      <c r="E275" s="535"/>
      <c r="F275" s="96"/>
      <c r="G275" s="96"/>
      <c r="H275" s="96"/>
      <c r="I275" s="96"/>
      <c r="J275" s="96"/>
      <c r="K275" s="96"/>
      <c r="L275" s="96"/>
      <c r="M275" s="210"/>
      <c r="N275" s="94"/>
    </row>
    <row r="276" spans="1:15" ht="51" customHeight="1" x14ac:dyDescent="0.25">
      <c r="A276" s="212"/>
      <c r="B276" s="104" t="s">
        <v>402</v>
      </c>
      <c r="C276" s="103" t="s">
        <v>401</v>
      </c>
      <c r="D276" s="102" t="s">
        <v>8</v>
      </c>
      <c r="E276" s="176"/>
      <c r="F276" s="96"/>
      <c r="G276" s="96"/>
      <c r="H276" s="96"/>
      <c r="I276" s="96"/>
      <c r="J276" s="96"/>
      <c r="K276" s="96"/>
      <c r="L276" s="96"/>
      <c r="M276" s="210"/>
      <c r="N276" s="94"/>
    </row>
    <row r="277" spans="1:15" ht="30.75" thickBot="1" x14ac:dyDescent="0.3">
      <c r="A277" s="212"/>
      <c r="B277" s="331" t="s">
        <v>400</v>
      </c>
      <c r="C277" s="312">
        <v>5336</v>
      </c>
      <c r="D277" s="332" t="s">
        <v>1026</v>
      </c>
      <c r="E277" s="176"/>
      <c r="F277" s="96"/>
      <c r="G277" s="96"/>
      <c r="H277" s="96"/>
      <c r="I277" s="96"/>
      <c r="J277" s="96"/>
      <c r="K277" s="96"/>
      <c r="L277" s="96"/>
      <c r="M277" s="210"/>
      <c r="N277" s="94"/>
    </row>
    <row r="278" spans="1:15" ht="17.25" customHeight="1" x14ac:dyDescent="0.25">
      <c r="A278" s="212"/>
      <c r="B278" s="176"/>
      <c r="C278" s="176"/>
      <c r="D278" s="176"/>
      <c r="E278" s="176"/>
      <c r="F278" s="96"/>
      <c r="G278" s="96"/>
      <c r="H278" s="96"/>
      <c r="I278" s="96"/>
      <c r="J278" s="96"/>
      <c r="K278" s="96"/>
      <c r="L278" s="96"/>
      <c r="M278" s="210"/>
      <c r="N278" s="94"/>
    </row>
    <row r="279" spans="1:15" ht="18.75" x14ac:dyDescent="0.25">
      <c r="A279" s="207"/>
      <c r="B279" s="98" t="s">
        <v>336</v>
      </c>
      <c r="C279" s="98"/>
      <c r="D279" s="98"/>
      <c r="E279" s="98"/>
      <c r="F279" s="98"/>
      <c r="G279" s="98"/>
      <c r="H279" s="98"/>
      <c r="I279" s="98"/>
      <c r="J279" s="98"/>
      <c r="K279" s="98"/>
      <c r="L279" s="98"/>
      <c r="M279" s="208"/>
      <c r="N279" s="94"/>
    </row>
    <row r="280" spans="1:15" x14ac:dyDescent="0.25">
      <c r="A280" s="209" t="s">
        <v>399</v>
      </c>
      <c r="B280" s="533" t="s">
        <v>334</v>
      </c>
      <c r="C280" s="534"/>
      <c r="D280" s="534"/>
      <c r="E280" s="534"/>
      <c r="F280" s="96"/>
      <c r="G280" s="96"/>
      <c r="H280" s="96"/>
      <c r="I280" s="96"/>
      <c r="J280" s="96"/>
      <c r="K280" s="96"/>
      <c r="L280" s="96"/>
      <c r="M280" s="210"/>
      <c r="N280" s="94"/>
    </row>
    <row r="281" spans="1:15" ht="30.75" customHeight="1" thickBot="1" x14ac:dyDescent="0.3">
      <c r="A281" s="212"/>
      <c r="B281" s="535" t="s">
        <v>398</v>
      </c>
      <c r="C281" s="535"/>
      <c r="D281" s="535"/>
      <c r="E281" s="535"/>
      <c r="F281" s="96"/>
      <c r="G281" s="96"/>
      <c r="H281" s="96"/>
      <c r="I281" s="96"/>
      <c r="J281" s="96"/>
      <c r="K281" s="96"/>
      <c r="L281" s="96"/>
      <c r="M281" s="210"/>
      <c r="N281" s="94"/>
    </row>
    <row r="282" spans="1:15" s="1" customFormat="1" ht="303.75" customHeight="1" thickBot="1" x14ac:dyDescent="0.3">
      <c r="A282" s="249"/>
      <c r="B282" s="523" t="s">
        <v>1071</v>
      </c>
      <c r="C282" s="524"/>
      <c r="D282" s="524"/>
      <c r="E282" s="525"/>
      <c r="F282" s="250"/>
      <c r="G282" s="250"/>
      <c r="H282" s="250"/>
      <c r="I282" s="250"/>
      <c r="J282" s="250"/>
      <c r="K282" s="250"/>
      <c r="L282" s="250"/>
      <c r="M282" s="251"/>
      <c r="N282" s="4"/>
    </row>
    <row r="283" spans="1:15" ht="17.25" customHeight="1" x14ac:dyDescent="0.25">
      <c r="A283" s="212"/>
      <c r="B283" s="176"/>
      <c r="C283" s="176"/>
      <c r="D283" s="176"/>
      <c r="E283" s="176"/>
      <c r="F283" s="96"/>
      <c r="G283" s="96"/>
      <c r="H283" s="96"/>
      <c r="I283" s="96"/>
      <c r="J283" s="96"/>
      <c r="K283" s="96"/>
      <c r="L283" s="96"/>
      <c r="M283" s="210"/>
      <c r="N283" s="94"/>
    </row>
    <row r="284" spans="1:15" ht="18.75" x14ac:dyDescent="0.25">
      <c r="A284" s="216">
        <v>4</v>
      </c>
      <c r="B284" s="95" t="s">
        <v>397</v>
      </c>
      <c r="C284" s="95"/>
      <c r="D284" s="95"/>
      <c r="E284" s="95"/>
      <c r="F284" s="95"/>
      <c r="G284" s="95"/>
      <c r="H284" s="95"/>
      <c r="I284" s="95"/>
      <c r="J284" s="95"/>
      <c r="K284" s="95"/>
      <c r="L284" s="95"/>
      <c r="M284" s="217"/>
      <c r="N284" s="94"/>
    </row>
    <row r="285" spans="1:15" ht="18.75" x14ac:dyDescent="0.25">
      <c r="A285" s="218"/>
      <c r="B285" s="68" t="s">
        <v>396</v>
      </c>
      <c r="C285" s="68"/>
      <c r="D285" s="68"/>
      <c r="E285" s="68"/>
      <c r="F285" s="68"/>
      <c r="G285" s="68"/>
      <c r="H285" s="68"/>
      <c r="I285" s="68"/>
      <c r="J285" s="68"/>
      <c r="K285" s="68"/>
      <c r="L285" s="68"/>
      <c r="M285" s="219"/>
      <c r="N285" s="94"/>
    </row>
    <row r="286" spans="1:15" ht="21.75" customHeight="1" x14ac:dyDescent="0.25">
      <c r="A286" s="220" t="s">
        <v>395</v>
      </c>
      <c r="B286" s="93" t="s">
        <v>394</v>
      </c>
      <c r="C286" s="92"/>
      <c r="D286" s="92"/>
      <c r="E286" s="92"/>
      <c r="F286" s="66"/>
      <c r="G286" s="66"/>
      <c r="H286" s="66"/>
      <c r="I286" s="66"/>
      <c r="J286" s="66"/>
      <c r="K286" s="66"/>
      <c r="L286" s="66"/>
      <c r="M286" s="221"/>
      <c r="N286" s="94"/>
    </row>
    <row r="287" spans="1:15" ht="23.25" customHeight="1" thickBot="1" x14ac:dyDescent="0.3">
      <c r="A287" s="222"/>
      <c r="B287" s="569" t="s">
        <v>393</v>
      </c>
      <c r="C287" s="543"/>
      <c r="D287" s="543"/>
      <c r="E287" s="543"/>
      <c r="F287" s="66"/>
      <c r="G287" s="66"/>
      <c r="H287" s="66"/>
      <c r="I287" s="66"/>
      <c r="J287" s="66"/>
      <c r="K287" s="66"/>
      <c r="L287" s="66"/>
      <c r="M287" s="221"/>
      <c r="N287" s="94"/>
    </row>
    <row r="288" spans="1:15" ht="82.5" customHeight="1" thickBot="1" x14ac:dyDescent="0.3">
      <c r="A288" s="222"/>
      <c r="B288" s="523" t="s">
        <v>1083</v>
      </c>
      <c r="C288" s="524"/>
      <c r="D288" s="524"/>
      <c r="E288" s="525"/>
      <c r="F288" s="66"/>
      <c r="G288" s="66"/>
      <c r="H288" s="66"/>
      <c r="I288" s="66"/>
      <c r="J288" s="66"/>
      <c r="K288" s="66"/>
      <c r="L288" s="66"/>
      <c r="M288" s="221"/>
      <c r="N288" s="94"/>
    </row>
    <row r="289" spans="1:14" ht="22.5" customHeight="1" x14ac:dyDescent="0.25">
      <c r="A289" s="222" t="s">
        <v>392</v>
      </c>
      <c r="B289" s="544" t="s">
        <v>391</v>
      </c>
      <c r="C289" s="545"/>
      <c r="D289" s="545"/>
      <c r="E289" s="545"/>
      <c r="F289" s="66"/>
      <c r="G289" s="66"/>
      <c r="H289" s="66"/>
      <c r="I289" s="66"/>
      <c r="J289" s="66"/>
      <c r="K289" s="66"/>
      <c r="L289" s="66"/>
      <c r="M289" s="221"/>
      <c r="N289" s="94"/>
    </row>
    <row r="290" spans="1:14" ht="36.75" customHeight="1" thickBot="1" x14ac:dyDescent="0.3">
      <c r="A290" s="222"/>
      <c r="B290" s="546" t="s">
        <v>390</v>
      </c>
      <c r="C290" s="547"/>
      <c r="D290" s="547"/>
      <c r="E290" s="547"/>
      <c r="F290" s="66"/>
      <c r="G290" s="66"/>
      <c r="H290" s="66"/>
      <c r="I290" s="66"/>
      <c r="J290" s="66"/>
      <c r="K290" s="66"/>
      <c r="L290" s="66"/>
      <c r="M290" s="221"/>
      <c r="N290" s="94"/>
    </row>
    <row r="291" spans="1:14" ht="214.5" customHeight="1" thickBot="1" x14ac:dyDescent="0.3">
      <c r="A291" s="222"/>
      <c r="B291" s="523" t="s">
        <v>1084</v>
      </c>
      <c r="C291" s="524"/>
      <c r="D291" s="524"/>
      <c r="E291" s="525"/>
      <c r="F291" s="66"/>
      <c r="G291" s="66"/>
      <c r="H291" s="66"/>
      <c r="I291" s="66"/>
      <c r="J291" s="66"/>
      <c r="K291" s="66"/>
      <c r="L291" s="66"/>
      <c r="M291" s="221"/>
      <c r="N291" s="94"/>
    </row>
    <row r="292" spans="1:14" x14ac:dyDescent="0.25">
      <c r="A292" s="223"/>
      <c r="B292" s="91"/>
      <c r="C292" s="66"/>
      <c r="D292" s="66"/>
      <c r="E292" s="66"/>
      <c r="F292" s="66"/>
      <c r="G292" s="66"/>
      <c r="H292" s="66"/>
      <c r="I292" s="66"/>
      <c r="J292" s="66"/>
      <c r="K292" s="66"/>
      <c r="L292" s="66"/>
      <c r="M292" s="221"/>
      <c r="N292" s="94"/>
    </row>
    <row r="293" spans="1:14" ht="18.75" x14ac:dyDescent="0.25">
      <c r="A293" s="218"/>
      <c r="B293" s="68" t="s">
        <v>389</v>
      </c>
      <c r="C293" s="68"/>
      <c r="D293" s="68"/>
      <c r="E293" s="68"/>
      <c r="F293" s="68"/>
      <c r="G293" s="68"/>
      <c r="H293" s="68"/>
      <c r="I293" s="68"/>
      <c r="J293" s="68"/>
      <c r="K293" s="68"/>
      <c r="L293" s="68"/>
      <c r="M293" s="224"/>
      <c r="N293" s="94"/>
    </row>
    <row r="294" spans="1:14" ht="22.5" customHeight="1" x14ac:dyDescent="0.25">
      <c r="A294" s="222" t="s">
        <v>388</v>
      </c>
      <c r="B294" s="90" t="s">
        <v>387</v>
      </c>
      <c r="C294" s="66"/>
      <c r="D294" s="66"/>
      <c r="E294" s="66"/>
      <c r="F294" s="66"/>
      <c r="G294" s="66"/>
      <c r="H294" s="66"/>
      <c r="I294" s="66"/>
      <c r="J294" s="66"/>
      <c r="K294" s="66"/>
      <c r="L294" s="66"/>
      <c r="M294" s="221"/>
      <c r="N294" s="94"/>
    </row>
    <row r="295" spans="1:14" ht="33.75" customHeight="1" thickBot="1" x14ac:dyDescent="0.3">
      <c r="A295" s="225"/>
      <c r="B295" s="569" t="s">
        <v>386</v>
      </c>
      <c r="C295" s="543"/>
      <c r="D295" s="543"/>
      <c r="E295" s="543"/>
      <c r="F295" s="66"/>
      <c r="G295" s="66"/>
      <c r="H295" s="66"/>
      <c r="I295" s="66"/>
      <c r="J295" s="66"/>
      <c r="K295" s="66"/>
      <c r="L295" s="66"/>
      <c r="M295" s="221"/>
      <c r="N295" s="94"/>
    </row>
    <row r="296" spans="1:14" s="1" customFormat="1" ht="163.5" customHeight="1" thickBot="1" x14ac:dyDescent="0.3">
      <c r="A296" s="252"/>
      <c r="B296" s="523" t="s">
        <v>1072</v>
      </c>
      <c r="C296" s="524"/>
      <c r="D296" s="524"/>
      <c r="E296" s="525"/>
      <c r="F296" s="253"/>
      <c r="G296" s="253"/>
      <c r="H296" s="253"/>
      <c r="I296" s="253"/>
      <c r="J296" s="253"/>
      <c r="K296" s="253"/>
      <c r="L296" s="253"/>
      <c r="M296" s="254"/>
      <c r="N296" s="4"/>
    </row>
    <row r="297" spans="1:14" ht="42.75" customHeight="1" x14ac:dyDescent="0.25">
      <c r="A297" s="226" t="s">
        <v>385</v>
      </c>
      <c r="B297" s="578" t="s">
        <v>384</v>
      </c>
      <c r="C297" s="579"/>
      <c r="D297" s="579"/>
      <c r="E297" s="579"/>
      <c r="F297" s="66"/>
      <c r="G297" s="66"/>
      <c r="H297" s="66"/>
      <c r="I297" s="66"/>
      <c r="J297" s="66"/>
      <c r="K297" s="66"/>
      <c r="L297" s="66"/>
      <c r="M297" s="221"/>
      <c r="N297" s="94"/>
    </row>
    <row r="298" spans="1:14" ht="73.5" customHeight="1" x14ac:dyDescent="0.25">
      <c r="A298" s="227"/>
      <c r="B298" s="547" t="s">
        <v>383</v>
      </c>
      <c r="C298" s="547"/>
      <c r="D298" s="547"/>
      <c r="E298" s="547"/>
      <c r="F298" s="66"/>
      <c r="G298" s="66"/>
      <c r="H298" s="66"/>
      <c r="I298" s="66"/>
      <c r="J298" s="66"/>
      <c r="K298" s="66"/>
      <c r="L298" s="66"/>
      <c r="M298" s="221"/>
      <c r="N298" s="94"/>
    </row>
    <row r="299" spans="1:14" ht="48.75" customHeight="1" thickBot="1" x14ac:dyDescent="0.3">
      <c r="A299" s="228"/>
      <c r="B299" s="543" t="s">
        <v>382</v>
      </c>
      <c r="C299" s="543"/>
      <c r="D299" s="543"/>
      <c r="E299" s="543"/>
      <c r="F299" s="66"/>
      <c r="G299" s="66"/>
      <c r="H299" s="66"/>
      <c r="I299" s="66"/>
      <c r="J299" s="66"/>
      <c r="K299" s="66"/>
      <c r="L299" s="66"/>
      <c r="M299" s="221"/>
      <c r="N299" s="94"/>
    </row>
    <row r="300" spans="1:14" ht="18.75" customHeight="1" x14ac:dyDescent="0.25">
      <c r="A300" s="228"/>
      <c r="B300" s="89" t="s">
        <v>381</v>
      </c>
      <c r="C300" s="87" t="s">
        <v>380</v>
      </c>
      <c r="D300" s="87" t="s">
        <v>379</v>
      </c>
      <c r="E300" s="88" t="s">
        <v>378</v>
      </c>
      <c r="F300" s="87" t="s">
        <v>377</v>
      </c>
      <c r="G300" s="333" t="s">
        <v>8</v>
      </c>
      <c r="H300" s="66"/>
      <c r="I300" s="66"/>
      <c r="J300" s="66"/>
      <c r="K300" s="66"/>
      <c r="L300" s="66"/>
      <c r="M300" s="221"/>
      <c r="N300" s="94"/>
    </row>
    <row r="301" spans="1:14" ht="61.5" customHeight="1" x14ac:dyDescent="0.25">
      <c r="A301" s="228"/>
      <c r="B301" s="334" t="s">
        <v>376</v>
      </c>
      <c r="C301" s="257" t="s">
        <v>375</v>
      </c>
      <c r="D301" s="267" t="s">
        <v>370</v>
      </c>
      <c r="E301" s="257" t="s">
        <v>763</v>
      </c>
      <c r="F301" s="493" t="s">
        <v>1073</v>
      </c>
      <c r="G301" s="340" t="s">
        <v>970</v>
      </c>
      <c r="H301" s="66"/>
      <c r="I301" s="66"/>
      <c r="J301" s="66"/>
      <c r="K301" s="66"/>
      <c r="L301" s="66"/>
      <c r="M301" s="221"/>
      <c r="N301" s="94"/>
    </row>
    <row r="302" spans="1:14" ht="50.25" hidden="1" customHeight="1" x14ac:dyDescent="0.25">
      <c r="A302" s="228"/>
      <c r="B302" s="334" t="s">
        <v>376</v>
      </c>
      <c r="C302" s="257" t="s">
        <v>375</v>
      </c>
      <c r="D302" s="267" t="s">
        <v>370</v>
      </c>
      <c r="E302" s="257"/>
      <c r="F302" s="335"/>
      <c r="G302" s="342"/>
      <c r="H302" s="66"/>
      <c r="I302" s="66"/>
      <c r="J302" s="66"/>
      <c r="K302" s="66"/>
      <c r="L302" s="66"/>
      <c r="M302" s="221"/>
      <c r="N302" s="94"/>
    </row>
    <row r="303" spans="1:14" ht="50.25" hidden="1" customHeight="1" x14ac:dyDescent="0.25">
      <c r="A303" s="228"/>
      <c r="B303" s="334" t="s">
        <v>376</v>
      </c>
      <c r="C303" s="257" t="s">
        <v>375</v>
      </c>
      <c r="D303" s="267" t="s">
        <v>370</v>
      </c>
      <c r="E303" s="257"/>
      <c r="F303" s="335"/>
      <c r="G303" s="342"/>
      <c r="H303" s="66"/>
      <c r="I303" s="66"/>
      <c r="J303" s="66"/>
      <c r="K303" s="66"/>
      <c r="L303" s="66"/>
      <c r="M303" s="221"/>
      <c r="N303" s="94"/>
    </row>
    <row r="304" spans="1:14" ht="12" hidden="1" customHeight="1" x14ac:dyDescent="0.25">
      <c r="A304" s="228"/>
      <c r="B304" s="334" t="s">
        <v>376</v>
      </c>
      <c r="C304" s="257" t="s">
        <v>375</v>
      </c>
      <c r="D304" s="267" t="s">
        <v>370</v>
      </c>
      <c r="E304" s="257"/>
      <c r="F304" s="335"/>
      <c r="G304" s="342"/>
      <c r="H304" s="66"/>
      <c r="I304" s="66"/>
      <c r="J304" s="66"/>
      <c r="K304" s="66"/>
      <c r="L304" s="66"/>
      <c r="M304" s="221"/>
      <c r="N304" s="94"/>
    </row>
    <row r="305" spans="1:14" ht="19.5" hidden="1" customHeight="1" x14ac:dyDescent="0.25">
      <c r="A305" s="228"/>
      <c r="B305" s="334" t="s">
        <v>376</v>
      </c>
      <c r="C305" s="257" t="s">
        <v>375</v>
      </c>
      <c r="D305" s="267" t="s">
        <v>370</v>
      </c>
      <c r="E305" s="257"/>
      <c r="F305" s="335"/>
      <c r="G305" s="342"/>
      <c r="H305" s="66"/>
      <c r="I305" s="66"/>
      <c r="J305" s="66"/>
      <c r="K305" s="66"/>
      <c r="L305" s="66"/>
      <c r="M305" s="221"/>
      <c r="N305" s="94"/>
    </row>
    <row r="306" spans="1:14" ht="171.75" customHeight="1" x14ac:dyDescent="0.25">
      <c r="A306" s="228"/>
      <c r="B306" s="334" t="s">
        <v>374</v>
      </c>
      <c r="C306" s="257" t="s">
        <v>373</v>
      </c>
      <c r="D306" s="267" t="s">
        <v>370</v>
      </c>
      <c r="E306" s="257" t="s">
        <v>700</v>
      </c>
      <c r="F306" s="494" t="s">
        <v>988</v>
      </c>
      <c r="G306" s="286" t="s">
        <v>1074</v>
      </c>
      <c r="H306" s="66"/>
      <c r="I306" s="66"/>
      <c r="J306" s="66"/>
      <c r="K306" s="66"/>
      <c r="L306" s="66"/>
      <c r="M306" s="221"/>
      <c r="N306" s="94"/>
    </row>
    <row r="307" spans="1:14" ht="36" hidden="1" customHeight="1" x14ac:dyDescent="0.25">
      <c r="A307" s="228"/>
      <c r="B307" s="334" t="s">
        <v>374</v>
      </c>
      <c r="C307" s="257" t="s">
        <v>373</v>
      </c>
      <c r="D307" s="267" t="s">
        <v>370</v>
      </c>
      <c r="E307" s="257"/>
      <c r="F307" s="335"/>
      <c r="G307" s="342"/>
      <c r="H307" s="66"/>
      <c r="I307" s="66"/>
      <c r="J307" s="66"/>
      <c r="K307" s="66"/>
      <c r="L307" s="66"/>
      <c r="M307" s="221"/>
      <c r="N307" s="94"/>
    </row>
    <row r="308" spans="1:14" ht="36" hidden="1" customHeight="1" x14ac:dyDescent="0.25">
      <c r="A308" s="228"/>
      <c r="B308" s="334" t="s">
        <v>374</v>
      </c>
      <c r="C308" s="257" t="s">
        <v>373</v>
      </c>
      <c r="D308" s="267" t="s">
        <v>370</v>
      </c>
      <c r="E308" s="257"/>
      <c r="F308" s="335"/>
      <c r="G308" s="342"/>
      <c r="H308" s="66"/>
      <c r="I308" s="66"/>
      <c r="J308" s="66"/>
      <c r="K308" s="66"/>
      <c r="L308" s="66"/>
      <c r="M308" s="221"/>
      <c r="N308" s="94"/>
    </row>
    <row r="309" spans="1:14" ht="36" hidden="1" customHeight="1" x14ac:dyDescent="0.25">
      <c r="A309" s="228"/>
      <c r="B309" s="334" t="s">
        <v>374</v>
      </c>
      <c r="C309" s="257" t="s">
        <v>373</v>
      </c>
      <c r="D309" s="267" t="s">
        <v>370</v>
      </c>
      <c r="E309" s="257"/>
      <c r="F309" s="335"/>
      <c r="G309" s="342"/>
      <c r="H309" s="66"/>
      <c r="I309" s="66"/>
      <c r="J309" s="66"/>
      <c r="K309" s="66"/>
      <c r="L309" s="66"/>
      <c r="M309" s="221"/>
      <c r="N309" s="94"/>
    </row>
    <row r="310" spans="1:14" ht="36" hidden="1" customHeight="1" x14ac:dyDescent="0.25">
      <c r="A310" s="228"/>
      <c r="B310" s="334" t="s">
        <v>374</v>
      </c>
      <c r="C310" s="257" t="s">
        <v>373</v>
      </c>
      <c r="D310" s="267" t="s">
        <v>370</v>
      </c>
      <c r="E310" s="257"/>
      <c r="F310" s="335"/>
      <c r="G310" s="342"/>
      <c r="H310" s="66"/>
      <c r="I310" s="66"/>
      <c r="J310" s="66"/>
      <c r="K310" s="66"/>
      <c r="L310" s="66"/>
      <c r="M310" s="221"/>
      <c r="N310" s="94"/>
    </row>
    <row r="311" spans="1:14" ht="36" hidden="1" customHeight="1" x14ac:dyDescent="0.25">
      <c r="A311" s="228"/>
      <c r="B311" s="334" t="s">
        <v>374</v>
      </c>
      <c r="C311" s="257" t="s">
        <v>373</v>
      </c>
      <c r="D311" s="267" t="s">
        <v>370</v>
      </c>
      <c r="E311" s="257"/>
      <c r="F311" s="335"/>
      <c r="G311" s="342"/>
      <c r="H311" s="66"/>
      <c r="I311" s="66"/>
      <c r="J311" s="66"/>
      <c r="K311" s="66"/>
      <c r="L311" s="66"/>
      <c r="M311" s="221"/>
      <c r="N311" s="94"/>
    </row>
    <row r="312" spans="1:14" ht="36" hidden="1" customHeight="1" x14ac:dyDescent="0.25">
      <c r="A312" s="228"/>
      <c r="B312" s="334" t="s">
        <v>374</v>
      </c>
      <c r="C312" s="257" t="s">
        <v>373</v>
      </c>
      <c r="D312" s="267" t="s">
        <v>370</v>
      </c>
      <c r="E312" s="257"/>
      <c r="F312" s="335"/>
      <c r="G312" s="342"/>
      <c r="H312" s="66"/>
      <c r="I312" s="66"/>
      <c r="J312" s="66"/>
      <c r="K312" s="66"/>
      <c r="L312" s="66"/>
      <c r="M312" s="221"/>
      <c r="N312" s="94"/>
    </row>
    <row r="313" spans="1:14" ht="36" hidden="1" customHeight="1" x14ac:dyDescent="0.25">
      <c r="A313" s="228"/>
      <c r="B313" s="334" t="s">
        <v>374</v>
      </c>
      <c r="C313" s="257" t="s">
        <v>373</v>
      </c>
      <c r="D313" s="267" t="s">
        <v>370</v>
      </c>
      <c r="E313" s="257"/>
      <c r="F313" s="335"/>
      <c r="G313" s="342"/>
      <c r="H313" s="66"/>
      <c r="I313" s="66"/>
      <c r="J313" s="66"/>
      <c r="K313" s="66"/>
      <c r="L313" s="66"/>
      <c r="M313" s="221"/>
      <c r="N313" s="94"/>
    </row>
    <row r="314" spans="1:14" ht="36" hidden="1" customHeight="1" x14ac:dyDescent="0.25">
      <c r="A314" s="228"/>
      <c r="B314" s="334" t="s">
        <v>374</v>
      </c>
      <c r="C314" s="257" t="s">
        <v>373</v>
      </c>
      <c r="D314" s="267" t="s">
        <v>370</v>
      </c>
      <c r="E314" s="257"/>
      <c r="F314" s="335"/>
      <c r="G314" s="342"/>
      <c r="H314" s="66"/>
      <c r="I314" s="66"/>
      <c r="J314" s="66"/>
      <c r="K314" s="66"/>
      <c r="L314" s="66"/>
      <c r="M314" s="221"/>
      <c r="N314" s="94"/>
    </row>
    <row r="315" spans="1:14" ht="36" hidden="1" customHeight="1" x14ac:dyDescent="0.25">
      <c r="A315" s="228"/>
      <c r="B315" s="334" t="s">
        <v>374</v>
      </c>
      <c r="C315" s="257" t="s">
        <v>373</v>
      </c>
      <c r="D315" s="267" t="s">
        <v>370</v>
      </c>
      <c r="E315" s="257"/>
      <c r="F315" s="335"/>
      <c r="G315" s="342"/>
      <c r="H315" s="66"/>
      <c r="I315" s="66"/>
      <c r="J315" s="66"/>
      <c r="K315" s="66"/>
      <c r="L315" s="66"/>
      <c r="M315" s="221"/>
      <c r="N315" s="94"/>
    </row>
    <row r="316" spans="1:14" ht="36" hidden="1" customHeight="1" x14ac:dyDescent="0.25">
      <c r="A316" s="228"/>
      <c r="B316" s="334" t="s">
        <v>374</v>
      </c>
      <c r="C316" s="257" t="s">
        <v>373</v>
      </c>
      <c r="D316" s="267" t="s">
        <v>370</v>
      </c>
      <c r="E316" s="257"/>
      <c r="F316" s="335"/>
      <c r="G316" s="342"/>
      <c r="H316" s="66"/>
      <c r="I316" s="66"/>
      <c r="J316" s="66"/>
      <c r="K316" s="66"/>
      <c r="L316" s="66"/>
      <c r="M316" s="221"/>
      <c r="N316" s="94"/>
    </row>
    <row r="317" spans="1:14" ht="36" hidden="1" customHeight="1" x14ac:dyDescent="0.25">
      <c r="A317" s="228"/>
      <c r="B317" s="334" t="s">
        <v>374</v>
      </c>
      <c r="C317" s="257" t="s">
        <v>373</v>
      </c>
      <c r="D317" s="267" t="s">
        <v>370</v>
      </c>
      <c r="E317" s="257"/>
      <c r="F317" s="335"/>
      <c r="G317" s="342"/>
      <c r="H317" s="66"/>
      <c r="I317" s="66"/>
      <c r="J317" s="66"/>
      <c r="K317" s="66"/>
      <c r="L317" s="66"/>
      <c r="M317" s="221"/>
      <c r="N317" s="94"/>
    </row>
    <row r="318" spans="1:14" ht="36" hidden="1" customHeight="1" x14ac:dyDescent="0.25">
      <c r="A318" s="228"/>
      <c r="B318" s="334" t="s">
        <v>374</v>
      </c>
      <c r="C318" s="257" t="s">
        <v>373</v>
      </c>
      <c r="D318" s="267" t="s">
        <v>370</v>
      </c>
      <c r="E318" s="257"/>
      <c r="F318" s="335"/>
      <c r="G318" s="342"/>
      <c r="H318" s="66"/>
      <c r="I318" s="66"/>
      <c r="J318" s="66"/>
      <c r="K318" s="66"/>
      <c r="L318" s="66"/>
      <c r="M318" s="221"/>
      <c r="N318" s="94"/>
    </row>
    <row r="319" spans="1:14" ht="36" hidden="1" customHeight="1" x14ac:dyDescent="0.25">
      <c r="A319" s="228"/>
      <c r="B319" s="334" t="s">
        <v>374</v>
      </c>
      <c r="C319" s="257" t="s">
        <v>373</v>
      </c>
      <c r="D319" s="267" t="s">
        <v>370</v>
      </c>
      <c r="E319" s="257"/>
      <c r="F319" s="335"/>
      <c r="G319" s="342"/>
      <c r="H319" s="66"/>
      <c r="I319" s="66"/>
      <c r="J319" s="66"/>
      <c r="K319" s="66"/>
      <c r="L319" s="66"/>
      <c r="M319" s="221"/>
      <c r="N319" s="94"/>
    </row>
    <row r="320" spans="1:14" ht="18" hidden="1" customHeight="1" x14ac:dyDescent="0.25">
      <c r="A320" s="228"/>
      <c r="B320" s="334" t="s">
        <v>374</v>
      </c>
      <c r="C320" s="257" t="s">
        <v>373</v>
      </c>
      <c r="D320" s="267" t="s">
        <v>370</v>
      </c>
      <c r="E320" s="257"/>
      <c r="F320" s="335"/>
      <c r="G320" s="342"/>
      <c r="H320" s="66"/>
      <c r="I320" s="66"/>
      <c r="J320" s="66"/>
      <c r="K320" s="66"/>
      <c r="L320" s="66"/>
      <c r="M320" s="221"/>
      <c r="N320" s="94"/>
    </row>
    <row r="321" spans="1:14" ht="115.5" customHeight="1" x14ac:dyDescent="0.25">
      <c r="A321" s="228"/>
      <c r="B321" s="334" t="s">
        <v>372</v>
      </c>
      <c r="C321" s="257" t="s">
        <v>371</v>
      </c>
      <c r="D321" s="267" t="s">
        <v>370</v>
      </c>
      <c r="E321" s="257" t="s">
        <v>777</v>
      </c>
      <c r="F321" s="495" t="s">
        <v>989</v>
      </c>
      <c r="G321" s="286" t="s">
        <v>990</v>
      </c>
      <c r="H321" s="66"/>
      <c r="I321" s="66"/>
      <c r="J321" s="66"/>
      <c r="K321" s="66"/>
      <c r="L321" s="66"/>
      <c r="M321" s="221"/>
      <c r="N321" s="94"/>
    </row>
    <row r="322" spans="1:14" ht="30" hidden="1" x14ac:dyDescent="0.25">
      <c r="A322" s="228"/>
      <c r="B322" s="334" t="s">
        <v>372</v>
      </c>
      <c r="C322" s="257" t="s">
        <v>371</v>
      </c>
      <c r="D322" s="267" t="s">
        <v>370</v>
      </c>
      <c r="E322" s="257"/>
      <c r="F322" s="335"/>
      <c r="G322" s="342"/>
      <c r="H322" s="66"/>
      <c r="I322" s="66"/>
      <c r="J322" s="66"/>
      <c r="K322" s="66"/>
      <c r="L322" s="66"/>
      <c r="M322" s="221"/>
      <c r="N322" s="94"/>
    </row>
    <row r="323" spans="1:14" ht="30" hidden="1" x14ac:dyDescent="0.25">
      <c r="A323" s="228"/>
      <c r="B323" s="334" t="s">
        <v>372</v>
      </c>
      <c r="C323" s="257" t="s">
        <v>371</v>
      </c>
      <c r="D323" s="267" t="s">
        <v>370</v>
      </c>
      <c r="E323" s="257"/>
      <c r="F323" s="335"/>
      <c r="G323" s="342"/>
      <c r="H323" s="66"/>
      <c r="I323" s="66"/>
      <c r="J323" s="66"/>
      <c r="K323" s="66"/>
      <c r="L323" s="66"/>
      <c r="M323" s="221"/>
      <c r="N323" s="94"/>
    </row>
    <row r="324" spans="1:14" ht="30" hidden="1" x14ac:dyDescent="0.25">
      <c r="A324" s="228"/>
      <c r="B324" s="334" t="s">
        <v>372</v>
      </c>
      <c r="C324" s="257" t="s">
        <v>371</v>
      </c>
      <c r="D324" s="267" t="s">
        <v>370</v>
      </c>
      <c r="E324" s="257"/>
      <c r="F324" s="335"/>
      <c r="G324" s="342"/>
      <c r="H324" s="66"/>
      <c r="I324" s="66"/>
      <c r="J324" s="66"/>
      <c r="K324" s="66"/>
      <c r="L324" s="66"/>
      <c r="M324" s="221"/>
      <c r="N324" s="94"/>
    </row>
    <row r="325" spans="1:14" ht="30" hidden="1" x14ac:dyDescent="0.25">
      <c r="A325" s="228"/>
      <c r="B325" s="334" t="s">
        <v>372</v>
      </c>
      <c r="C325" s="257" t="s">
        <v>371</v>
      </c>
      <c r="D325" s="267" t="s">
        <v>370</v>
      </c>
      <c r="E325" s="257"/>
      <c r="F325" s="335"/>
      <c r="G325" s="342"/>
      <c r="H325" s="66"/>
      <c r="I325" s="66"/>
      <c r="J325" s="66"/>
      <c r="K325" s="66"/>
      <c r="L325" s="66"/>
      <c r="M325" s="221"/>
      <c r="N325" s="94"/>
    </row>
    <row r="326" spans="1:14" ht="84" customHeight="1" x14ac:dyDescent="0.25">
      <c r="A326" s="228"/>
      <c r="B326" s="334" t="s">
        <v>369</v>
      </c>
      <c r="C326" s="257" t="s">
        <v>368</v>
      </c>
      <c r="D326" s="267" t="s">
        <v>363</v>
      </c>
      <c r="E326" s="257" t="s">
        <v>869</v>
      </c>
      <c r="F326" s="494" t="s">
        <v>971</v>
      </c>
      <c r="G326" s="340" t="s">
        <v>972</v>
      </c>
      <c r="H326" s="66"/>
      <c r="I326" s="66"/>
      <c r="J326" s="66"/>
      <c r="K326" s="66"/>
      <c r="L326" s="66"/>
      <c r="M326" s="221"/>
      <c r="N326" s="94"/>
    </row>
    <row r="327" spans="1:14" ht="30" hidden="1" x14ac:dyDescent="0.25">
      <c r="A327" s="228"/>
      <c r="B327" s="334" t="s">
        <v>369</v>
      </c>
      <c r="C327" s="257" t="s">
        <v>368</v>
      </c>
      <c r="D327" s="267" t="s">
        <v>363</v>
      </c>
      <c r="E327" s="257"/>
      <c r="F327" s="335"/>
      <c r="G327" s="341"/>
      <c r="H327" s="66"/>
      <c r="I327" s="66"/>
      <c r="J327" s="66"/>
      <c r="K327" s="66"/>
      <c r="L327" s="66"/>
      <c r="M327" s="221"/>
      <c r="N327" s="94"/>
    </row>
    <row r="328" spans="1:14" ht="30" hidden="1" x14ac:dyDescent="0.25">
      <c r="A328" s="228"/>
      <c r="B328" s="334" t="s">
        <v>369</v>
      </c>
      <c r="C328" s="257" t="s">
        <v>368</v>
      </c>
      <c r="D328" s="267" t="s">
        <v>363</v>
      </c>
      <c r="E328" s="257"/>
      <c r="F328" s="335"/>
      <c r="G328" s="341"/>
      <c r="H328" s="66"/>
      <c r="I328" s="66"/>
      <c r="J328" s="66"/>
      <c r="K328" s="66"/>
      <c r="L328" s="66"/>
      <c r="M328" s="221"/>
      <c r="N328" s="94"/>
    </row>
    <row r="329" spans="1:14" ht="30" hidden="1" x14ac:dyDescent="0.25">
      <c r="A329" s="228"/>
      <c r="B329" s="334" t="s">
        <v>369</v>
      </c>
      <c r="C329" s="257" t="s">
        <v>368</v>
      </c>
      <c r="D329" s="267" t="s">
        <v>363</v>
      </c>
      <c r="E329" s="257"/>
      <c r="F329" s="335"/>
      <c r="G329" s="341"/>
      <c r="H329" s="66"/>
      <c r="I329" s="66"/>
      <c r="J329" s="66"/>
      <c r="K329" s="66"/>
      <c r="L329" s="66"/>
      <c r="M329" s="221"/>
      <c r="N329" s="94"/>
    </row>
    <row r="330" spans="1:14" ht="30" hidden="1" x14ac:dyDescent="0.25">
      <c r="A330" s="228"/>
      <c r="B330" s="334" t="s">
        <v>369</v>
      </c>
      <c r="C330" s="257" t="s">
        <v>368</v>
      </c>
      <c r="D330" s="267" t="s">
        <v>363</v>
      </c>
      <c r="E330" s="257"/>
      <c r="F330" s="335"/>
      <c r="G330" s="341"/>
      <c r="H330" s="66"/>
      <c r="I330" s="66"/>
      <c r="J330" s="66"/>
      <c r="K330" s="66"/>
      <c r="L330" s="66"/>
      <c r="M330" s="221"/>
      <c r="N330" s="94"/>
    </row>
    <row r="331" spans="1:14" ht="30" hidden="1" x14ac:dyDescent="0.25">
      <c r="A331" s="228"/>
      <c r="B331" s="334" t="s">
        <v>369</v>
      </c>
      <c r="C331" s="257" t="s">
        <v>368</v>
      </c>
      <c r="D331" s="267" t="s">
        <v>363</v>
      </c>
      <c r="E331" s="257"/>
      <c r="F331" s="335"/>
      <c r="G331" s="341"/>
      <c r="H331" s="66"/>
      <c r="I331" s="66"/>
      <c r="J331" s="66"/>
      <c r="K331" s="66"/>
      <c r="L331" s="66"/>
      <c r="M331" s="221"/>
      <c r="N331" s="94"/>
    </row>
    <row r="332" spans="1:14" ht="30" hidden="1" x14ac:dyDescent="0.25">
      <c r="A332" s="228"/>
      <c r="B332" s="334" t="s">
        <v>369</v>
      </c>
      <c r="C332" s="257" t="s">
        <v>368</v>
      </c>
      <c r="D332" s="267" t="s">
        <v>363</v>
      </c>
      <c r="E332" s="257"/>
      <c r="F332" s="335"/>
      <c r="G332" s="341"/>
      <c r="H332" s="66"/>
      <c r="I332" s="66"/>
      <c r="J332" s="66"/>
      <c r="K332" s="66"/>
      <c r="L332" s="66"/>
      <c r="M332" s="221"/>
      <c r="N332" s="94"/>
    </row>
    <row r="333" spans="1:14" ht="30" hidden="1" x14ac:dyDescent="0.25">
      <c r="A333" s="228"/>
      <c r="B333" s="334" t="s">
        <v>369</v>
      </c>
      <c r="C333" s="257" t="s">
        <v>368</v>
      </c>
      <c r="D333" s="267" t="s">
        <v>363</v>
      </c>
      <c r="E333" s="257"/>
      <c r="F333" s="335"/>
      <c r="G333" s="341"/>
      <c r="H333" s="66"/>
      <c r="I333" s="66"/>
      <c r="J333" s="66"/>
      <c r="K333" s="66"/>
      <c r="L333" s="66"/>
      <c r="M333" s="221"/>
      <c r="N333" s="94"/>
    </row>
    <row r="334" spans="1:14" ht="30" hidden="1" x14ac:dyDescent="0.25">
      <c r="A334" s="228"/>
      <c r="B334" s="334" t="s">
        <v>369</v>
      </c>
      <c r="C334" s="257" t="s">
        <v>368</v>
      </c>
      <c r="D334" s="267" t="s">
        <v>363</v>
      </c>
      <c r="E334" s="257"/>
      <c r="F334" s="335"/>
      <c r="G334" s="341"/>
      <c r="H334" s="66"/>
      <c r="I334" s="66"/>
      <c r="J334" s="66"/>
      <c r="K334" s="66"/>
      <c r="L334" s="66"/>
      <c r="M334" s="221"/>
      <c r="N334" s="94"/>
    </row>
    <row r="335" spans="1:14" ht="101.25" customHeight="1" x14ac:dyDescent="0.25">
      <c r="A335" s="228"/>
      <c r="B335" s="334" t="s">
        <v>367</v>
      </c>
      <c r="C335" s="257" t="s">
        <v>366</v>
      </c>
      <c r="D335" s="267" t="s">
        <v>363</v>
      </c>
      <c r="E335" s="257" t="s">
        <v>792</v>
      </c>
      <c r="F335" s="495" t="s">
        <v>955</v>
      </c>
      <c r="G335" s="340" t="s">
        <v>956</v>
      </c>
      <c r="H335" s="66"/>
      <c r="I335" s="66"/>
      <c r="J335" s="66"/>
      <c r="K335" s="66"/>
      <c r="L335" s="66"/>
      <c r="M335" s="221"/>
      <c r="N335" s="94"/>
    </row>
    <row r="336" spans="1:14" ht="30" hidden="1" x14ac:dyDescent="0.25">
      <c r="A336" s="228"/>
      <c r="B336" s="334" t="s">
        <v>367</v>
      </c>
      <c r="C336" s="257" t="s">
        <v>366</v>
      </c>
      <c r="D336" s="267" t="s">
        <v>363</v>
      </c>
      <c r="E336" s="257"/>
      <c r="F336" s="335"/>
      <c r="G336" s="342"/>
      <c r="H336" s="66"/>
      <c r="I336" s="66"/>
      <c r="J336" s="66"/>
      <c r="K336" s="66"/>
      <c r="L336" s="66"/>
      <c r="M336" s="221"/>
      <c r="N336" s="94"/>
    </row>
    <row r="337" spans="1:17" ht="30" hidden="1" x14ac:dyDescent="0.25">
      <c r="A337" s="228"/>
      <c r="B337" s="334" t="s">
        <v>367</v>
      </c>
      <c r="C337" s="257" t="s">
        <v>366</v>
      </c>
      <c r="D337" s="267" t="s">
        <v>363</v>
      </c>
      <c r="E337" s="257"/>
      <c r="F337" s="335"/>
      <c r="G337" s="342"/>
      <c r="H337" s="66"/>
      <c r="I337" s="66"/>
      <c r="J337" s="66"/>
      <c r="K337" s="66"/>
      <c r="L337" s="66"/>
      <c r="M337" s="221"/>
      <c r="N337" s="94"/>
    </row>
    <row r="338" spans="1:17" ht="30" hidden="1" x14ac:dyDescent="0.25">
      <c r="A338" s="228"/>
      <c r="B338" s="334" t="s">
        <v>367</v>
      </c>
      <c r="C338" s="257" t="s">
        <v>366</v>
      </c>
      <c r="D338" s="267" t="s">
        <v>363</v>
      </c>
      <c r="E338" s="257"/>
      <c r="F338" s="335"/>
      <c r="G338" s="342"/>
      <c r="H338" s="66"/>
      <c r="I338" s="66"/>
      <c r="J338" s="66"/>
      <c r="K338" s="66"/>
      <c r="L338" s="66"/>
      <c r="M338" s="221"/>
      <c r="N338" s="94"/>
    </row>
    <row r="339" spans="1:17" ht="30" hidden="1" x14ac:dyDescent="0.25">
      <c r="A339" s="228"/>
      <c r="B339" s="334" t="s">
        <v>367</v>
      </c>
      <c r="C339" s="257" t="s">
        <v>366</v>
      </c>
      <c r="D339" s="267" t="s">
        <v>363</v>
      </c>
      <c r="E339" s="257"/>
      <c r="F339" s="335"/>
      <c r="G339" s="342"/>
      <c r="H339" s="66"/>
      <c r="I339" s="66"/>
      <c r="J339" s="66"/>
      <c r="K339" s="66"/>
      <c r="L339" s="66"/>
      <c r="M339" s="221"/>
      <c r="N339" s="94"/>
    </row>
    <row r="340" spans="1:17" ht="30" hidden="1" x14ac:dyDescent="0.25">
      <c r="A340" s="228"/>
      <c r="B340" s="334" t="s">
        <v>367</v>
      </c>
      <c r="C340" s="257" t="s">
        <v>366</v>
      </c>
      <c r="D340" s="267" t="s">
        <v>363</v>
      </c>
      <c r="E340" s="257"/>
      <c r="F340" s="335"/>
      <c r="G340" s="342"/>
      <c r="H340" s="66"/>
      <c r="I340" s="66"/>
      <c r="J340" s="66"/>
      <c r="K340" s="66"/>
      <c r="L340" s="66"/>
      <c r="M340" s="221"/>
      <c r="N340" s="94"/>
    </row>
    <row r="341" spans="1:17" ht="30" hidden="1" x14ac:dyDescent="0.25">
      <c r="A341" s="228"/>
      <c r="B341" s="334" t="s">
        <v>367</v>
      </c>
      <c r="C341" s="257" t="s">
        <v>366</v>
      </c>
      <c r="D341" s="267" t="s">
        <v>363</v>
      </c>
      <c r="E341" s="257"/>
      <c r="F341" s="335"/>
      <c r="G341" s="342"/>
      <c r="H341" s="66"/>
      <c r="I341" s="66"/>
      <c r="J341" s="66"/>
      <c r="K341" s="66"/>
      <c r="L341" s="66"/>
      <c r="M341" s="221"/>
      <c r="N341" s="94"/>
    </row>
    <row r="342" spans="1:17" ht="30" hidden="1" x14ac:dyDescent="0.25">
      <c r="A342" s="228"/>
      <c r="B342" s="334" t="s">
        <v>367</v>
      </c>
      <c r="C342" s="257" t="s">
        <v>366</v>
      </c>
      <c r="D342" s="267" t="s">
        <v>363</v>
      </c>
      <c r="E342" s="257"/>
      <c r="F342" s="335"/>
      <c r="G342" s="342"/>
      <c r="H342" s="66"/>
      <c r="I342" s="66"/>
      <c r="J342" s="66"/>
      <c r="K342" s="66"/>
      <c r="L342" s="66"/>
      <c r="M342" s="221"/>
      <c r="N342" s="94"/>
    </row>
    <row r="343" spans="1:17" ht="30" hidden="1" x14ac:dyDescent="0.25">
      <c r="A343" s="228"/>
      <c r="B343" s="334" t="s">
        <v>367</v>
      </c>
      <c r="C343" s="257" t="s">
        <v>366</v>
      </c>
      <c r="D343" s="267" t="s">
        <v>363</v>
      </c>
      <c r="E343" s="257"/>
      <c r="F343" s="335"/>
      <c r="G343" s="342"/>
      <c r="H343" s="66"/>
      <c r="I343" s="66"/>
      <c r="J343" s="66"/>
      <c r="K343" s="66"/>
      <c r="L343" s="66"/>
      <c r="M343" s="221"/>
      <c r="N343" s="94"/>
    </row>
    <row r="344" spans="1:17" ht="105" x14ac:dyDescent="0.25">
      <c r="A344" s="228"/>
      <c r="B344" s="334" t="s">
        <v>365</v>
      </c>
      <c r="C344" s="257" t="s">
        <v>364</v>
      </c>
      <c r="D344" s="267" t="s">
        <v>363</v>
      </c>
      <c r="E344" s="257" t="s">
        <v>842</v>
      </c>
      <c r="F344" s="495" t="s">
        <v>973</v>
      </c>
      <c r="G344" s="286" t="s">
        <v>974</v>
      </c>
      <c r="H344" s="66"/>
      <c r="I344" s="66"/>
      <c r="J344" s="66"/>
      <c r="K344" s="66"/>
      <c r="L344" s="66"/>
      <c r="M344" s="221"/>
      <c r="N344" s="94"/>
    </row>
    <row r="345" spans="1:17" ht="30" hidden="1" x14ac:dyDescent="0.25">
      <c r="A345" s="228"/>
      <c r="B345" s="334" t="s">
        <v>365</v>
      </c>
      <c r="C345" s="257" t="s">
        <v>364</v>
      </c>
      <c r="D345" s="267" t="s">
        <v>363</v>
      </c>
      <c r="E345" s="257"/>
      <c r="F345" s="335"/>
      <c r="G345" s="342"/>
      <c r="H345" s="66"/>
      <c r="I345" s="66"/>
      <c r="J345" s="66"/>
      <c r="K345" s="66"/>
      <c r="L345" s="66"/>
      <c r="M345" s="221"/>
      <c r="N345" s="94"/>
    </row>
    <row r="346" spans="1:17" ht="30" hidden="1" x14ac:dyDescent="0.25">
      <c r="A346" s="228"/>
      <c r="B346" s="334" t="s">
        <v>365</v>
      </c>
      <c r="C346" s="257" t="s">
        <v>364</v>
      </c>
      <c r="D346" s="267" t="s">
        <v>363</v>
      </c>
      <c r="E346" s="257"/>
      <c r="F346" s="335"/>
      <c r="G346" s="342"/>
      <c r="H346" s="66"/>
      <c r="I346" s="66"/>
      <c r="J346" s="66"/>
      <c r="K346" s="66"/>
      <c r="L346" s="66"/>
      <c r="M346" s="221"/>
      <c r="N346" s="94"/>
    </row>
    <row r="347" spans="1:17" ht="30" hidden="1" x14ac:dyDescent="0.25">
      <c r="A347" s="228"/>
      <c r="B347" s="334" t="s">
        <v>365</v>
      </c>
      <c r="C347" s="257" t="s">
        <v>364</v>
      </c>
      <c r="D347" s="267" t="s">
        <v>363</v>
      </c>
      <c r="E347" s="257"/>
      <c r="F347" s="335"/>
      <c r="G347" s="342"/>
      <c r="H347" s="66"/>
      <c r="I347" s="66"/>
      <c r="J347" s="66"/>
      <c r="K347" s="66"/>
      <c r="L347" s="66"/>
      <c r="M347" s="221"/>
      <c r="N347" s="74"/>
      <c r="O347" s="73"/>
      <c r="P347" s="73"/>
      <c r="Q347" s="73"/>
    </row>
    <row r="348" spans="1:17" ht="96" customHeight="1" x14ac:dyDescent="0.25">
      <c r="A348" s="228"/>
      <c r="B348" s="334" t="s">
        <v>362</v>
      </c>
      <c r="C348" s="257" t="s">
        <v>361</v>
      </c>
      <c r="D348" s="267" t="s">
        <v>356</v>
      </c>
      <c r="E348" s="257" t="s">
        <v>866</v>
      </c>
      <c r="F348" s="495" t="s">
        <v>976</v>
      </c>
      <c r="G348" s="340" t="s">
        <v>975</v>
      </c>
      <c r="H348" s="66"/>
      <c r="I348" s="66"/>
      <c r="J348" s="66"/>
      <c r="K348" s="66"/>
      <c r="L348" s="66"/>
      <c r="M348" s="221"/>
      <c r="N348" s="178"/>
      <c r="O348" s="73"/>
      <c r="P348" s="73"/>
      <c r="Q348" s="73"/>
    </row>
    <row r="349" spans="1:17" ht="98.25" customHeight="1" x14ac:dyDescent="0.25">
      <c r="A349" s="228"/>
      <c r="B349" s="334" t="s">
        <v>360</v>
      </c>
      <c r="C349" s="257" t="s">
        <v>359</v>
      </c>
      <c r="D349" s="267" t="s">
        <v>356</v>
      </c>
      <c r="E349" s="257" t="s">
        <v>890</v>
      </c>
      <c r="F349" s="495" t="s">
        <v>991</v>
      </c>
      <c r="G349" s="340" t="s">
        <v>992</v>
      </c>
      <c r="H349" s="66"/>
      <c r="I349" s="66"/>
      <c r="J349" s="66"/>
      <c r="K349" s="66"/>
      <c r="L349" s="66"/>
      <c r="M349" s="221"/>
      <c r="N349" s="3"/>
      <c r="O349" s="74"/>
      <c r="P349" s="73"/>
      <c r="Q349" s="73"/>
    </row>
    <row r="350" spans="1:17" ht="30" hidden="1" x14ac:dyDescent="0.25">
      <c r="A350" s="228"/>
      <c r="B350" s="334" t="s">
        <v>360</v>
      </c>
      <c r="C350" s="257" t="s">
        <v>359</v>
      </c>
      <c r="D350" s="267" t="s">
        <v>356</v>
      </c>
      <c r="E350" s="257"/>
      <c r="F350" s="336"/>
      <c r="G350" s="342"/>
      <c r="H350" s="66"/>
      <c r="I350" s="66"/>
      <c r="J350" s="66"/>
      <c r="K350" s="66"/>
      <c r="L350" s="66"/>
      <c r="M350" s="221"/>
      <c r="N350" s="3"/>
      <c r="O350" s="74"/>
      <c r="P350" s="73"/>
      <c r="Q350" s="73"/>
    </row>
    <row r="351" spans="1:17" ht="30" hidden="1" x14ac:dyDescent="0.25">
      <c r="A351" s="228"/>
      <c r="B351" s="334" t="s">
        <v>360</v>
      </c>
      <c r="C351" s="257" t="s">
        <v>359</v>
      </c>
      <c r="D351" s="267" t="s">
        <v>356</v>
      </c>
      <c r="E351" s="257"/>
      <c r="F351" s="336"/>
      <c r="G351" s="342"/>
      <c r="H351" s="66"/>
      <c r="I351" s="66"/>
      <c r="J351" s="66"/>
      <c r="K351" s="66"/>
      <c r="L351" s="66"/>
      <c r="M351" s="221"/>
      <c r="N351" s="3"/>
      <c r="O351" s="74"/>
      <c r="P351" s="73"/>
      <c r="Q351" s="73"/>
    </row>
    <row r="352" spans="1:17" ht="30" hidden="1" x14ac:dyDescent="0.25">
      <c r="A352" s="228"/>
      <c r="B352" s="334" t="s">
        <v>360</v>
      </c>
      <c r="C352" s="257" t="s">
        <v>359</v>
      </c>
      <c r="D352" s="267" t="s">
        <v>356</v>
      </c>
      <c r="E352" s="257"/>
      <c r="F352" s="336"/>
      <c r="G352" s="342"/>
      <c r="H352" s="66"/>
      <c r="I352" s="66"/>
      <c r="J352" s="66"/>
      <c r="K352" s="66"/>
      <c r="L352" s="66"/>
      <c r="M352" s="221"/>
      <c r="N352" s="3"/>
      <c r="O352" s="74"/>
      <c r="P352" s="73"/>
      <c r="Q352" s="73"/>
    </row>
    <row r="353" spans="1:17" ht="111" customHeight="1" thickBot="1" x14ac:dyDescent="0.3">
      <c r="A353" s="228"/>
      <c r="B353" s="337" t="s">
        <v>358</v>
      </c>
      <c r="C353" s="338" t="s">
        <v>357</v>
      </c>
      <c r="D353" s="339" t="s">
        <v>356</v>
      </c>
      <c r="E353" s="338"/>
      <c r="F353" s="496" t="s">
        <v>977</v>
      </c>
      <c r="G353" s="286" t="s">
        <v>978</v>
      </c>
      <c r="H353" s="66"/>
      <c r="I353" s="66"/>
      <c r="J353" s="66"/>
      <c r="K353" s="66"/>
      <c r="L353" s="66"/>
      <c r="M353" s="221"/>
      <c r="N353" s="3"/>
      <c r="O353" s="74"/>
      <c r="P353" s="73"/>
      <c r="Q353" s="73"/>
    </row>
    <row r="354" spans="1:17" ht="75.75" hidden="1" customHeight="1" thickBot="1" x14ac:dyDescent="0.3">
      <c r="A354" s="228"/>
      <c r="B354" s="86" t="s">
        <v>358</v>
      </c>
      <c r="C354" s="84" t="s">
        <v>357</v>
      </c>
      <c r="D354" s="85" t="s">
        <v>356</v>
      </c>
      <c r="E354" s="84"/>
      <c r="F354" s="84"/>
      <c r="G354" s="83"/>
      <c r="H354" s="66"/>
      <c r="I354" s="66"/>
      <c r="J354" s="66"/>
      <c r="K354" s="66"/>
      <c r="L354" s="66"/>
      <c r="M354" s="221"/>
      <c r="N354" s="3"/>
      <c r="O354" s="74"/>
      <c r="P354" s="73"/>
      <c r="Q354" s="73"/>
    </row>
    <row r="355" spans="1:17" ht="82.5" hidden="1" customHeight="1" thickBot="1" x14ac:dyDescent="0.3">
      <c r="A355" s="228"/>
      <c r="B355" s="79" t="s">
        <v>358</v>
      </c>
      <c r="C355" s="81" t="s">
        <v>357</v>
      </c>
      <c r="D355" s="82" t="s">
        <v>356</v>
      </c>
      <c r="E355" s="81"/>
      <c r="F355" s="81"/>
      <c r="G355" s="80"/>
      <c r="H355" s="66"/>
      <c r="I355" s="66"/>
      <c r="J355" s="66"/>
      <c r="K355" s="66"/>
      <c r="L355" s="66"/>
      <c r="M355" s="221"/>
      <c r="N355" s="3"/>
      <c r="O355" s="74"/>
      <c r="P355" s="73"/>
      <c r="Q355" s="73"/>
    </row>
    <row r="356" spans="1:17" ht="85.5" hidden="1" customHeight="1" thickBot="1" x14ac:dyDescent="0.3">
      <c r="A356" s="228"/>
      <c r="B356" s="79" t="s">
        <v>358</v>
      </c>
      <c r="C356" s="77" t="s">
        <v>357</v>
      </c>
      <c r="D356" s="78" t="s">
        <v>356</v>
      </c>
      <c r="E356" s="77"/>
      <c r="F356" s="77"/>
      <c r="G356" s="76"/>
      <c r="H356" s="66"/>
      <c r="I356" s="66"/>
      <c r="J356" s="66"/>
      <c r="K356" s="66"/>
      <c r="L356" s="66"/>
      <c r="M356" s="221"/>
      <c r="N356" s="75"/>
      <c r="O356" s="74"/>
      <c r="P356" s="73"/>
      <c r="Q356" s="73"/>
    </row>
    <row r="357" spans="1:17" x14ac:dyDescent="0.25">
      <c r="A357" s="228"/>
      <c r="B357" s="66"/>
      <c r="C357" s="66"/>
      <c r="D357" s="66"/>
      <c r="E357" s="66"/>
      <c r="F357" s="66"/>
      <c r="G357" s="66"/>
      <c r="H357" s="66"/>
      <c r="I357" s="66"/>
      <c r="J357" s="66"/>
      <c r="K357" s="66"/>
      <c r="L357" s="66"/>
      <c r="M357" s="221"/>
      <c r="N357" s="179"/>
    </row>
    <row r="358" spans="1:17" ht="18.75" x14ac:dyDescent="0.25">
      <c r="A358" s="218"/>
      <c r="B358" s="68" t="s">
        <v>355</v>
      </c>
      <c r="C358" s="68"/>
      <c r="D358" s="68"/>
      <c r="E358" s="68"/>
      <c r="F358" s="68"/>
      <c r="G358" s="68"/>
      <c r="H358" s="68"/>
      <c r="I358" s="68"/>
      <c r="J358" s="68"/>
      <c r="K358" s="68"/>
      <c r="L358" s="68"/>
      <c r="M358" s="224"/>
      <c r="N358" s="94"/>
    </row>
    <row r="359" spans="1:17" ht="24" customHeight="1" x14ac:dyDescent="0.25">
      <c r="A359" s="223" t="s">
        <v>354</v>
      </c>
      <c r="B359" s="71" t="s">
        <v>353</v>
      </c>
      <c r="C359" s="66"/>
      <c r="D359" s="66"/>
      <c r="E359" s="66"/>
      <c r="F359" s="66"/>
      <c r="G359" s="66"/>
      <c r="H359" s="66"/>
      <c r="I359" s="66"/>
      <c r="J359" s="66"/>
      <c r="K359" s="66"/>
      <c r="L359" s="66"/>
      <c r="M359" s="221"/>
      <c r="N359" s="94"/>
    </row>
    <row r="360" spans="1:17" ht="63.75" customHeight="1" thickBot="1" x14ac:dyDescent="0.3">
      <c r="A360" s="223"/>
      <c r="B360" s="541" t="s">
        <v>352</v>
      </c>
      <c r="C360" s="542"/>
      <c r="D360" s="542"/>
      <c r="E360" s="542"/>
      <c r="F360" s="66"/>
      <c r="G360" s="66"/>
      <c r="H360" s="66"/>
      <c r="I360" s="66"/>
      <c r="J360" s="66"/>
      <c r="K360" s="66"/>
      <c r="L360" s="66"/>
      <c r="M360" s="221"/>
      <c r="N360" s="94"/>
    </row>
    <row r="361" spans="1:17" ht="170.25" customHeight="1" thickBot="1" x14ac:dyDescent="0.3">
      <c r="A361" s="223"/>
      <c r="B361" s="523" t="s">
        <v>1075</v>
      </c>
      <c r="C361" s="524"/>
      <c r="D361" s="524"/>
      <c r="E361" s="525"/>
      <c r="F361" s="66"/>
      <c r="G361" s="66"/>
      <c r="H361" s="66"/>
      <c r="I361" s="66"/>
      <c r="J361" s="66"/>
      <c r="K361" s="66"/>
      <c r="L361" s="66"/>
      <c r="M361" s="221"/>
      <c r="N361" s="94"/>
    </row>
    <row r="362" spans="1:17" ht="24.75" customHeight="1" x14ac:dyDescent="0.25">
      <c r="A362" s="223" t="s">
        <v>351</v>
      </c>
      <c r="B362" s="70" t="s">
        <v>350</v>
      </c>
      <c r="C362" s="69"/>
      <c r="D362" s="69"/>
      <c r="E362" s="69"/>
      <c r="F362" s="66"/>
      <c r="G362" s="66"/>
      <c r="H362" s="66"/>
      <c r="I362" s="66"/>
      <c r="J362" s="66"/>
      <c r="K362" s="66"/>
      <c r="L362" s="66"/>
      <c r="M362" s="221"/>
      <c r="N362" s="94"/>
    </row>
    <row r="363" spans="1:17" ht="34.5" customHeight="1" thickBot="1" x14ac:dyDescent="0.3">
      <c r="A363" s="223"/>
      <c r="B363" s="580" t="s">
        <v>349</v>
      </c>
      <c r="C363" s="581"/>
      <c r="D363" s="581"/>
      <c r="E363" s="581"/>
      <c r="F363" s="66"/>
      <c r="G363" s="66"/>
      <c r="H363" s="66"/>
      <c r="I363" s="66"/>
      <c r="J363" s="66"/>
      <c r="K363" s="66"/>
      <c r="L363" s="66"/>
      <c r="M363" s="221"/>
      <c r="N363" s="94"/>
    </row>
    <row r="364" spans="1:17" ht="58.5" customHeight="1" thickBot="1" x14ac:dyDescent="0.3">
      <c r="A364" s="223"/>
      <c r="B364" s="523" t="s">
        <v>1076</v>
      </c>
      <c r="C364" s="524"/>
      <c r="D364" s="524"/>
      <c r="E364" s="525"/>
      <c r="F364" s="66"/>
      <c r="G364" s="66"/>
      <c r="H364" s="66"/>
      <c r="I364" s="66"/>
      <c r="J364" s="66"/>
      <c r="K364" s="66"/>
      <c r="L364" s="66"/>
      <c r="M364" s="221"/>
      <c r="N364" s="94"/>
    </row>
    <row r="365" spans="1:17" x14ac:dyDescent="0.25">
      <c r="A365" s="228"/>
      <c r="B365" s="66"/>
      <c r="C365" s="66"/>
      <c r="D365" s="66"/>
      <c r="E365" s="66"/>
      <c r="F365" s="66"/>
      <c r="G365" s="66"/>
      <c r="H365" s="66"/>
      <c r="I365" s="66"/>
      <c r="J365" s="66"/>
      <c r="K365" s="66"/>
      <c r="L365" s="66"/>
      <c r="M365" s="221"/>
      <c r="N365" s="94"/>
    </row>
    <row r="366" spans="1:17" ht="18.75" x14ac:dyDescent="0.25">
      <c r="A366" s="218"/>
      <c r="B366" s="68" t="s">
        <v>348</v>
      </c>
      <c r="C366" s="68"/>
      <c r="D366" s="68"/>
      <c r="E366" s="68"/>
      <c r="F366" s="68"/>
      <c r="G366" s="68"/>
      <c r="H366" s="68"/>
      <c r="I366" s="68"/>
      <c r="J366" s="68"/>
      <c r="K366" s="68"/>
      <c r="L366" s="68"/>
      <c r="M366" s="224"/>
      <c r="N366" s="94"/>
    </row>
    <row r="367" spans="1:17" ht="21.75" customHeight="1" x14ac:dyDescent="0.25">
      <c r="A367" s="223" t="s">
        <v>347</v>
      </c>
      <c r="B367" s="567" t="s">
        <v>346</v>
      </c>
      <c r="C367" s="568"/>
      <c r="D367" s="568"/>
      <c r="E367" s="568"/>
      <c r="F367" s="66"/>
      <c r="G367" s="66"/>
      <c r="H367" s="66"/>
      <c r="I367" s="66"/>
      <c r="J367" s="66"/>
      <c r="K367" s="66"/>
      <c r="L367" s="66"/>
      <c r="M367" s="221"/>
      <c r="N367" s="94"/>
    </row>
    <row r="368" spans="1:17" ht="20.25" customHeight="1" thickBot="1" x14ac:dyDescent="0.3">
      <c r="A368" s="223"/>
      <c r="B368" s="576" t="s">
        <v>345</v>
      </c>
      <c r="C368" s="577"/>
      <c r="D368" s="577"/>
      <c r="E368" s="577"/>
      <c r="F368" s="66"/>
      <c r="G368" s="66"/>
      <c r="H368" s="66"/>
      <c r="I368" s="66"/>
      <c r="J368" s="66"/>
      <c r="K368" s="66"/>
      <c r="L368" s="66"/>
      <c r="M368" s="221"/>
      <c r="N368" s="94"/>
    </row>
    <row r="369" spans="1:14" ht="77.25" customHeight="1" thickBot="1" x14ac:dyDescent="0.3">
      <c r="A369" s="223"/>
      <c r="B369" s="523" t="s">
        <v>1077</v>
      </c>
      <c r="C369" s="524"/>
      <c r="D369" s="524"/>
      <c r="E369" s="525"/>
      <c r="F369" s="66"/>
      <c r="G369" s="66"/>
      <c r="H369" s="66"/>
      <c r="I369" s="66"/>
      <c r="J369" s="66"/>
      <c r="K369" s="66"/>
      <c r="L369" s="66"/>
      <c r="M369" s="221"/>
      <c r="N369" s="94"/>
    </row>
    <row r="370" spans="1:14" ht="16.5" customHeight="1" x14ac:dyDescent="0.25">
      <c r="A370" s="228"/>
      <c r="B370" s="66"/>
      <c r="C370" s="66"/>
      <c r="D370" s="66"/>
      <c r="E370" s="66"/>
      <c r="F370" s="66"/>
      <c r="G370" s="66"/>
      <c r="H370" s="66"/>
      <c r="I370" s="66"/>
      <c r="J370" s="66"/>
      <c r="K370" s="66"/>
      <c r="L370" s="66"/>
      <c r="M370" s="221"/>
      <c r="N370" s="94"/>
    </row>
    <row r="371" spans="1:14" ht="18.75" x14ac:dyDescent="0.25">
      <c r="A371" s="218"/>
      <c r="B371" s="68" t="s">
        <v>336</v>
      </c>
      <c r="C371" s="68"/>
      <c r="D371" s="68"/>
      <c r="E371" s="68"/>
      <c r="F371" s="68"/>
      <c r="G371" s="68"/>
      <c r="H371" s="68"/>
      <c r="I371" s="68"/>
      <c r="J371" s="68"/>
      <c r="K371" s="68"/>
      <c r="L371" s="68"/>
      <c r="M371" s="224"/>
      <c r="N371" s="94"/>
    </row>
    <row r="372" spans="1:14" ht="24.75" customHeight="1" x14ac:dyDescent="0.25">
      <c r="A372" s="223" t="s">
        <v>344</v>
      </c>
      <c r="B372" s="567" t="s">
        <v>334</v>
      </c>
      <c r="C372" s="568"/>
      <c r="D372" s="568"/>
      <c r="E372" s="568"/>
      <c r="F372" s="66"/>
      <c r="G372" s="66"/>
      <c r="H372" s="66"/>
      <c r="I372" s="66"/>
      <c r="J372" s="66"/>
      <c r="K372" s="66"/>
      <c r="L372" s="66"/>
      <c r="M372" s="221"/>
      <c r="N372" s="94"/>
    </row>
    <row r="373" spans="1:14" ht="33" customHeight="1" thickBot="1" x14ac:dyDescent="0.3">
      <c r="A373" s="223"/>
      <c r="B373" s="569" t="s">
        <v>343</v>
      </c>
      <c r="C373" s="543"/>
      <c r="D373" s="543"/>
      <c r="E373" s="543"/>
      <c r="F373" s="66"/>
      <c r="G373" s="66"/>
      <c r="H373" s="66"/>
      <c r="I373" s="66"/>
      <c r="J373" s="66"/>
      <c r="K373" s="66"/>
      <c r="L373" s="66"/>
      <c r="M373" s="221"/>
      <c r="N373" s="94"/>
    </row>
    <row r="374" spans="1:14" ht="212.25" customHeight="1" thickBot="1" x14ac:dyDescent="0.3">
      <c r="A374" s="223"/>
      <c r="B374" s="523" t="s">
        <v>1085</v>
      </c>
      <c r="C374" s="524"/>
      <c r="D374" s="524"/>
      <c r="E374" s="525"/>
      <c r="F374" s="66"/>
      <c r="G374" s="66"/>
      <c r="H374" s="66"/>
      <c r="I374" s="66"/>
      <c r="J374" s="66"/>
      <c r="K374" s="66"/>
      <c r="L374" s="66"/>
      <c r="M374" s="221"/>
      <c r="N374" s="94"/>
    </row>
    <row r="375" spans="1:14" x14ac:dyDescent="0.25">
      <c r="A375" s="223"/>
      <c r="B375" s="67"/>
      <c r="C375" s="66"/>
      <c r="D375" s="66"/>
      <c r="E375" s="66"/>
      <c r="F375" s="66"/>
      <c r="G375" s="66"/>
      <c r="H375" s="66"/>
      <c r="I375" s="66"/>
      <c r="J375" s="66"/>
      <c r="K375" s="66"/>
      <c r="L375" s="66"/>
      <c r="M375" s="221"/>
      <c r="N375" s="94"/>
    </row>
    <row r="376" spans="1:14" ht="18.75" x14ac:dyDescent="0.25">
      <c r="A376" s="229">
        <v>5</v>
      </c>
      <c r="B376" s="65" t="s">
        <v>7</v>
      </c>
      <c r="C376" s="65"/>
      <c r="D376" s="64"/>
      <c r="E376" s="64"/>
      <c r="F376" s="64"/>
      <c r="G376" s="64"/>
      <c r="H376" s="64"/>
      <c r="I376" s="64"/>
      <c r="J376" s="64"/>
      <c r="K376" s="64"/>
      <c r="L376" s="64"/>
      <c r="M376" s="230"/>
      <c r="N376" s="94"/>
    </row>
    <row r="377" spans="1:14" ht="22.5" customHeight="1" x14ac:dyDescent="0.25">
      <c r="A377" s="231" t="s">
        <v>342</v>
      </c>
      <c r="B377" s="62" t="s">
        <v>341</v>
      </c>
      <c r="C377" s="59"/>
      <c r="D377" s="61"/>
      <c r="E377" s="61"/>
      <c r="F377" s="61"/>
      <c r="G377" s="61"/>
      <c r="H377" s="61"/>
      <c r="I377" s="61"/>
      <c r="J377" s="61"/>
      <c r="K377" s="61"/>
      <c r="L377" s="61"/>
      <c r="M377" s="232"/>
      <c r="N377" s="94"/>
    </row>
    <row r="378" spans="1:14" ht="15.75" thickBot="1" x14ac:dyDescent="0.3">
      <c r="A378" s="231"/>
      <c r="B378" s="572" t="s">
        <v>340</v>
      </c>
      <c r="C378" s="573"/>
      <c r="D378" s="573"/>
      <c r="E378" s="573"/>
      <c r="F378" s="61"/>
      <c r="G378" s="61"/>
      <c r="H378" s="61"/>
      <c r="I378" s="61"/>
      <c r="J378" s="61"/>
      <c r="K378" s="61"/>
      <c r="L378" s="61"/>
      <c r="M378" s="232"/>
      <c r="N378" s="94"/>
    </row>
    <row r="379" spans="1:14" ht="79.5" customHeight="1" thickBot="1" x14ac:dyDescent="0.3">
      <c r="A379" s="231"/>
      <c r="B379" s="523" t="s">
        <v>979</v>
      </c>
      <c r="C379" s="524"/>
      <c r="D379" s="524"/>
      <c r="E379" s="525"/>
      <c r="F379" s="61"/>
      <c r="G379" s="61"/>
      <c r="H379" s="61"/>
      <c r="I379" s="61"/>
      <c r="J379" s="61"/>
      <c r="K379" s="61"/>
      <c r="L379" s="61"/>
      <c r="M379" s="232"/>
      <c r="N379" s="94"/>
    </row>
    <row r="380" spans="1:14" ht="22.5" customHeight="1" x14ac:dyDescent="0.25">
      <c r="A380" s="231" t="s">
        <v>339</v>
      </c>
      <c r="B380" s="62" t="s">
        <v>338</v>
      </c>
      <c r="C380" s="59"/>
      <c r="D380" s="61"/>
      <c r="E380" s="61"/>
      <c r="F380" s="61"/>
      <c r="G380" s="61"/>
      <c r="H380" s="61"/>
      <c r="I380" s="61"/>
      <c r="J380" s="61"/>
      <c r="K380" s="61"/>
      <c r="L380" s="61"/>
      <c r="M380" s="232"/>
      <c r="N380" s="94"/>
    </row>
    <row r="381" spans="1:14" ht="23.25" customHeight="1" thickBot="1" x14ac:dyDescent="0.3">
      <c r="A381" s="231"/>
      <c r="B381" s="572" t="s">
        <v>337</v>
      </c>
      <c r="C381" s="573"/>
      <c r="D381" s="573"/>
      <c r="E381" s="573"/>
      <c r="F381" s="61"/>
      <c r="G381" s="61"/>
      <c r="H381" s="61"/>
      <c r="I381" s="61"/>
      <c r="J381" s="61"/>
      <c r="K381" s="61"/>
      <c r="L381" s="61"/>
      <c r="M381" s="232"/>
      <c r="N381" s="94"/>
    </row>
    <row r="382" spans="1:14" ht="315" customHeight="1" thickBot="1" x14ac:dyDescent="0.3">
      <c r="A382" s="231"/>
      <c r="B382" s="523" t="s">
        <v>1086</v>
      </c>
      <c r="C382" s="524"/>
      <c r="D382" s="524"/>
      <c r="E382" s="525"/>
      <c r="F382" s="61" t="s">
        <v>1018</v>
      </c>
      <c r="G382" s="61" t="s">
        <v>1019</v>
      </c>
      <c r="H382" s="61"/>
      <c r="I382" s="61"/>
      <c r="J382" s="61"/>
      <c r="K382" s="61"/>
      <c r="L382" s="61"/>
      <c r="M382" s="232"/>
      <c r="N382" s="94"/>
    </row>
    <row r="383" spans="1:14" ht="18.75" customHeight="1" x14ac:dyDescent="0.25">
      <c r="A383" s="233"/>
      <c r="B383" s="61"/>
      <c r="C383" s="61"/>
      <c r="D383" s="61"/>
      <c r="E383" s="61"/>
      <c r="F383" s="61"/>
      <c r="G383" s="61"/>
      <c r="H383" s="61"/>
      <c r="I383" s="61"/>
      <c r="J383" s="61"/>
      <c r="K383" s="61"/>
      <c r="L383" s="61"/>
      <c r="M383" s="232"/>
      <c r="N383" s="94"/>
    </row>
    <row r="384" spans="1:14" ht="18.75" x14ac:dyDescent="0.25">
      <c r="A384" s="234"/>
      <c r="B384" s="63" t="s">
        <v>336</v>
      </c>
      <c r="C384" s="63"/>
      <c r="D384" s="63"/>
      <c r="E384" s="63"/>
      <c r="F384" s="63"/>
      <c r="G384" s="63"/>
      <c r="H384" s="63"/>
      <c r="I384" s="63"/>
      <c r="J384" s="63"/>
      <c r="K384" s="63"/>
      <c r="L384" s="63"/>
      <c r="M384" s="235"/>
      <c r="N384" s="94"/>
    </row>
    <row r="385" spans="1:14" ht="24.75" customHeight="1" x14ac:dyDescent="0.25">
      <c r="A385" s="233" t="s">
        <v>335</v>
      </c>
      <c r="B385" s="62" t="s">
        <v>334</v>
      </c>
      <c r="C385" s="62"/>
      <c r="D385" s="62"/>
      <c r="E385" s="62"/>
      <c r="F385" s="61"/>
      <c r="G385" s="61"/>
      <c r="H385" s="61"/>
      <c r="I385" s="61"/>
      <c r="J385" s="61"/>
      <c r="K385" s="61"/>
      <c r="L385" s="61"/>
      <c r="M385" s="232"/>
      <c r="N385" s="94"/>
    </row>
    <row r="386" spans="1:14" ht="33.75" customHeight="1" thickBot="1" x14ac:dyDescent="0.3">
      <c r="A386" s="233"/>
      <c r="B386" s="570" t="s">
        <v>333</v>
      </c>
      <c r="C386" s="571"/>
      <c r="D386" s="571"/>
      <c r="E386" s="571"/>
      <c r="F386" s="61"/>
      <c r="G386" s="61"/>
      <c r="H386" s="61"/>
      <c r="I386" s="61"/>
      <c r="J386" s="61"/>
      <c r="K386" s="61"/>
      <c r="L386" s="61"/>
      <c r="M386" s="232"/>
      <c r="N386" s="94"/>
    </row>
    <row r="387" spans="1:14" ht="86.25" customHeight="1" thickBot="1" x14ac:dyDescent="0.3">
      <c r="A387" s="233"/>
      <c r="B387" s="523" t="s">
        <v>1078</v>
      </c>
      <c r="C387" s="524"/>
      <c r="D387" s="524"/>
      <c r="E387" s="525"/>
      <c r="F387" s="61"/>
      <c r="G387" s="61"/>
      <c r="H387" s="61"/>
      <c r="I387" s="61"/>
      <c r="J387" s="61"/>
      <c r="K387" s="61"/>
      <c r="L387" s="61"/>
      <c r="M387" s="232"/>
      <c r="N387" s="94"/>
    </row>
    <row r="388" spans="1:14" x14ac:dyDescent="0.25">
      <c r="A388" s="231"/>
      <c r="B388" s="60"/>
      <c r="C388" s="59"/>
      <c r="D388" s="59"/>
      <c r="E388" s="59"/>
      <c r="F388" s="58"/>
      <c r="G388" s="58"/>
      <c r="H388" s="58"/>
      <c r="I388" s="58"/>
      <c r="J388" s="58"/>
      <c r="K388" s="58"/>
      <c r="L388" s="58"/>
      <c r="M388" s="236"/>
      <c r="N388" s="94"/>
    </row>
    <row r="389" spans="1:14" ht="18.75" x14ac:dyDescent="0.25">
      <c r="A389" s="237">
        <v>6</v>
      </c>
      <c r="B389" s="57" t="s">
        <v>332</v>
      </c>
      <c r="C389" s="57"/>
      <c r="D389" s="57"/>
      <c r="E389" s="57"/>
      <c r="F389" s="57"/>
      <c r="G389" s="57"/>
      <c r="H389" s="57"/>
      <c r="I389" s="57"/>
      <c r="J389" s="57"/>
      <c r="K389" s="57"/>
      <c r="L389" s="57"/>
      <c r="M389" s="238"/>
      <c r="N389" s="94"/>
    </row>
    <row r="390" spans="1:14" ht="25.5" customHeight="1" x14ac:dyDescent="0.25">
      <c r="A390" s="189" t="s">
        <v>331</v>
      </c>
      <c r="B390" s="56" t="s">
        <v>330</v>
      </c>
      <c r="C390" s="45"/>
      <c r="D390" s="39"/>
      <c r="E390" s="39"/>
      <c r="F390" s="39"/>
      <c r="G390" s="39"/>
      <c r="H390" s="39"/>
      <c r="I390" s="39"/>
      <c r="J390" s="39"/>
      <c r="K390" s="39"/>
      <c r="L390" s="39"/>
      <c r="M390" s="187"/>
      <c r="N390" s="94"/>
    </row>
    <row r="391" spans="1:14" ht="18.75" customHeight="1" thickBot="1" x14ac:dyDescent="0.3">
      <c r="A391" s="189"/>
      <c r="B391" s="55" t="s">
        <v>329</v>
      </c>
      <c r="C391" s="54"/>
      <c r="D391" s="39"/>
      <c r="E391" s="39"/>
      <c r="F391" s="39"/>
      <c r="G391" s="39"/>
      <c r="H391" s="39"/>
      <c r="I391" s="39"/>
      <c r="J391" s="39"/>
      <c r="K391" s="39"/>
      <c r="L391" s="39"/>
      <c r="M391" s="187"/>
      <c r="N391" s="94"/>
    </row>
    <row r="392" spans="1:14" ht="99.75" customHeight="1" thickBot="1" x14ac:dyDescent="0.3">
      <c r="A392" s="188"/>
      <c r="B392" s="523" t="s">
        <v>1087</v>
      </c>
      <c r="C392" s="524"/>
      <c r="D392" s="524"/>
      <c r="E392" s="525"/>
      <c r="F392" s="39"/>
      <c r="G392" s="39"/>
      <c r="H392" s="39"/>
      <c r="I392" s="39"/>
      <c r="J392" s="39"/>
      <c r="K392" s="39"/>
      <c r="L392" s="39"/>
      <c r="M392" s="187"/>
      <c r="N392" s="94"/>
    </row>
    <row r="393" spans="1:14" ht="25.5" customHeight="1" x14ac:dyDescent="0.25">
      <c r="A393" s="189" t="s">
        <v>328</v>
      </c>
      <c r="B393" s="56" t="s">
        <v>327</v>
      </c>
      <c r="C393" s="45"/>
      <c r="D393" s="39"/>
      <c r="E393" s="39"/>
      <c r="F393" s="39"/>
      <c r="G393" s="39"/>
      <c r="H393" s="39"/>
      <c r="I393" s="39"/>
      <c r="J393" s="39"/>
      <c r="K393" s="39"/>
      <c r="L393" s="39"/>
      <c r="M393" s="187"/>
      <c r="N393" s="94"/>
    </row>
    <row r="394" spans="1:14" ht="18.75" customHeight="1" thickBot="1" x14ac:dyDescent="0.3">
      <c r="A394" s="189"/>
      <c r="B394" s="55" t="s">
        <v>326</v>
      </c>
      <c r="C394" s="54"/>
      <c r="D394" s="39"/>
      <c r="E394" s="39"/>
      <c r="F394" s="39"/>
      <c r="G394" s="39"/>
      <c r="H394" s="39"/>
      <c r="I394" s="39"/>
      <c r="J394" s="39"/>
      <c r="K394" s="39"/>
      <c r="L394" s="39"/>
      <c r="M394" s="187"/>
      <c r="N394" s="94"/>
    </row>
    <row r="395" spans="1:14" ht="72" customHeight="1" thickBot="1" x14ac:dyDescent="0.3">
      <c r="A395" s="188"/>
      <c r="B395" s="523" t="s">
        <v>1088</v>
      </c>
      <c r="C395" s="524"/>
      <c r="D395" s="524"/>
      <c r="E395" s="525"/>
      <c r="F395" s="39"/>
      <c r="G395" s="39"/>
      <c r="H395" s="39"/>
      <c r="I395" s="39"/>
      <c r="J395" s="39"/>
      <c r="K395" s="39"/>
      <c r="L395" s="39"/>
      <c r="M395" s="187"/>
      <c r="N395" s="94"/>
    </row>
    <row r="396" spans="1:14" ht="26.25" customHeight="1" x14ac:dyDescent="0.25">
      <c r="A396" s="189" t="s">
        <v>325</v>
      </c>
      <c r="B396" s="53" t="s">
        <v>324</v>
      </c>
      <c r="C396" s="45"/>
      <c r="D396" s="39"/>
      <c r="E396" s="39"/>
      <c r="F396" s="39"/>
      <c r="G396" s="39"/>
      <c r="H396" s="39"/>
      <c r="I396" s="39"/>
      <c r="J396" s="39"/>
      <c r="K396" s="39"/>
      <c r="L396" s="39"/>
      <c r="M396" s="187"/>
      <c r="N396" s="94"/>
    </row>
    <row r="397" spans="1:14" ht="21.75" customHeight="1" thickBot="1" x14ac:dyDescent="0.3">
      <c r="A397" s="188"/>
      <c r="B397" s="52" t="s">
        <v>323</v>
      </c>
      <c r="C397" s="51"/>
      <c r="D397" s="39"/>
      <c r="E397" s="39"/>
      <c r="F397" s="39"/>
      <c r="G397" s="39"/>
      <c r="H397" s="39"/>
      <c r="I397" s="39"/>
      <c r="J397" s="39"/>
      <c r="K397" s="39"/>
      <c r="L397" s="39"/>
      <c r="M397" s="187"/>
      <c r="N397" s="94"/>
    </row>
    <row r="398" spans="1:14" ht="82.5" customHeight="1" thickBot="1" x14ac:dyDescent="0.3">
      <c r="A398" s="188"/>
      <c r="B398" s="523" t="s">
        <v>1089</v>
      </c>
      <c r="C398" s="524"/>
      <c r="D398" s="524"/>
      <c r="E398" s="525"/>
      <c r="F398" s="39"/>
      <c r="G398" s="39"/>
      <c r="H398" s="39"/>
      <c r="I398" s="39"/>
      <c r="J398" s="39"/>
      <c r="K398" s="39"/>
      <c r="L398" s="39"/>
      <c r="M398" s="187"/>
      <c r="N398" s="94"/>
    </row>
    <row r="399" spans="1:14" ht="30.75" customHeight="1" x14ac:dyDescent="0.25">
      <c r="A399" s="188" t="s">
        <v>322</v>
      </c>
      <c r="B399" s="50" t="s">
        <v>321</v>
      </c>
      <c r="C399" s="39"/>
      <c r="D399" s="39"/>
      <c r="E399" s="39"/>
      <c r="F399" s="39"/>
      <c r="G399" s="39"/>
      <c r="H399" s="39"/>
      <c r="I399" s="39"/>
      <c r="J399" s="39"/>
      <c r="K399" s="39"/>
      <c r="L399" s="39"/>
      <c r="M399" s="187"/>
      <c r="N399" s="94"/>
    </row>
    <row r="400" spans="1:14" ht="24" customHeight="1" thickBot="1" x14ac:dyDescent="0.3">
      <c r="A400" s="188"/>
      <c r="B400" s="49" t="s">
        <v>320</v>
      </c>
      <c r="C400" s="48"/>
      <c r="D400" s="48"/>
      <c r="E400" s="48"/>
      <c r="F400" s="47"/>
      <c r="G400" s="47"/>
      <c r="H400" s="47"/>
      <c r="I400" s="47"/>
      <c r="J400" s="47"/>
      <c r="K400" s="39"/>
      <c r="L400" s="39"/>
      <c r="M400" s="187"/>
      <c r="N400" s="94"/>
    </row>
    <row r="401" spans="1:14" ht="38.25" customHeight="1" thickBot="1" x14ac:dyDescent="0.3">
      <c r="A401" s="188"/>
      <c r="B401" s="574" t="s">
        <v>980</v>
      </c>
      <c r="C401" s="551"/>
      <c r="D401" s="551"/>
      <c r="E401" s="552"/>
      <c r="F401" s="47"/>
      <c r="G401" s="47"/>
      <c r="H401" s="47"/>
      <c r="I401" s="47"/>
      <c r="J401" s="47"/>
      <c r="K401" s="39"/>
      <c r="L401" s="39"/>
      <c r="M401" s="187"/>
      <c r="N401" s="94"/>
    </row>
    <row r="402" spans="1:14" ht="24" customHeight="1" x14ac:dyDescent="0.25">
      <c r="A402" s="189" t="s">
        <v>319</v>
      </c>
      <c r="B402" s="46" t="s">
        <v>318</v>
      </c>
      <c r="C402" s="45"/>
      <c r="D402" s="39"/>
      <c r="E402" s="39"/>
      <c r="F402" s="39"/>
      <c r="G402" s="39"/>
      <c r="H402" s="39"/>
      <c r="I402" s="39"/>
      <c r="J402" s="39"/>
      <c r="K402" s="39"/>
      <c r="L402" s="39"/>
      <c r="M402" s="187"/>
      <c r="N402" s="94"/>
    </row>
    <row r="403" spans="1:14" ht="39.75" customHeight="1" thickBot="1" x14ac:dyDescent="0.3">
      <c r="A403" s="189"/>
      <c r="B403" s="565" t="s">
        <v>317</v>
      </c>
      <c r="C403" s="566"/>
      <c r="D403" s="566"/>
      <c r="E403" s="566"/>
      <c r="F403" s="39"/>
      <c r="G403" s="39"/>
      <c r="H403" s="39"/>
      <c r="I403" s="39"/>
      <c r="J403" s="39"/>
      <c r="K403" s="39"/>
      <c r="L403" s="39"/>
      <c r="M403" s="187"/>
      <c r="N403" s="94"/>
    </row>
    <row r="404" spans="1:14" x14ac:dyDescent="0.25">
      <c r="A404" s="188"/>
      <c r="B404" s="44" t="s">
        <v>316</v>
      </c>
      <c r="C404" s="43" t="s">
        <v>953</v>
      </c>
      <c r="D404" s="39"/>
      <c r="E404" s="39"/>
      <c r="F404" s="39"/>
      <c r="G404" s="39"/>
      <c r="H404" s="39"/>
      <c r="I404" s="39"/>
      <c r="J404" s="39"/>
      <c r="K404" s="39"/>
      <c r="L404" s="39"/>
      <c r="M404" s="187"/>
      <c r="N404" s="94"/>
    </row>
    <row r="405" spans="1:14" ht="30" x14ac:dyDescent="0.25">
      <c r="A405" s="188"/>
      <c r="B405" s="42" t="s">
        <v>315</v>
      </c>
      <c r="C405" s="243" t="s">
        <v>954</v>
      </c>
      <c r="D405" s="39"/>
      <c r="E405" s="39"/>
      <c r="F405" s="39"/>
      <c r="G405" s="39"/>
      <c r="H405" s="39"/>
      <c r="I405" s="39"/>
      <c r="J405" s="39"/>
      <c r="K405" s="39"/>
      <c r="L405" s="39"/>
      <c r="M405" s="187"/>
      <c r="N405" s="94"/>
    </row>
    <row r="406" spans="1:14" ht="15.75" thickBot="1" x14ac:dyDescent="0.3">
      <c r="A406" s="189"/>
      <c r="B406" s="40" t="s">
        <v>314</v>
      </c>
      <c r="C406" s="244">
        <v>42338</v>
      </c>
      <c r="D406" s="39"/>
      <c r="E406" s="39"/>
      <c r="F406" s="39"/>
      <c r="G406" s="39"/>
      <c r="H406" s="39"/>
      <c r="I406" s="39"/>
      <c r="J406" s="39"/>
      <c r="K406" s="39"/>
      <c r="L406" s="39"/>
      <c r="M406" s="187"/>
      <c r="N406" s="94"/>
    </row>
    <row r="407" spans="1:14" ht="67.5" customHeight="1" thickBot="1" x14ac:dyDescent="0.3">
      <c r="A407" s="239"/>
      <c r="B407" s="240"/>
      <c r="C407" s="240"/>
      <c r="D407" s="240"/>
      <c r="E407" s="240"/>
      <c r="F407" s="240"/>
      <c r="G407" s="240"/>
      <c r="H407" s="240"/>
      <c r="I407" s="240"/>
      <c r="J407" s="240"/>
      <c r="K407" s="240"/>
      <c r="L407" s="240"/>
      <c r="M407" s="241"/>
      <c r="N407" s="94"/>
    </row>
    <row r="408" spans="1:14" x14ac:dyDescent="0.25">
      <c r="A408" s="72"/>
      <c r="B408" s="72"/>
      <c r="C408" s="72"/>
      <c r="D408" s="72"/>
      <c r="E408" s="72"/>
      <c r="F408" s="72"/>
      <c r="G408" s="72"/>
      <c r="H408" s="72"/>
      <c r="I408" s="72"/>
      <c r="J408" s="72"/>
      <c r="K408" s="72"/>
      <c r="L408" s="72"/>
      <c r="M408" s="72"/>
    </row>
  </sheetData>
  <sheetProtection password="A870" sheet="1" objects="1" scenarios="1"/>
  <dataConsolidate/>
  <mergeCells count="78">
    <mergeCell ref="B369:E369"/>
    <mergeCell ref="B367:E367"/>
    <mergeCell ref="B263:E263"/>
    <mergeCell ref="B288:E288"/>
    <mergeCell ref="B249:E249"/>
    <mergeCell ref="B287:E287"/>
    <mergeCell ref="B274:E274"/>
    <mergeCell ref="B275:E275"/>
    <mergeCell ref="B368:E368"/>
    <mergeCell ref="B291:E291"/>
    <mergeCell ref="B297:E297"/>
    <mergeCell ref="B296:E296"/>
    <mergeCell ref="B295:E295"/>
    <mergeCell ref="B298:E298"/>
    <mergeCell ref="B364:E364"/>
    <mergeCell ref="B363:E363"/>
    <mergeCell ref="B403:E403"/>
    <mergeCell ref="B395:E395"/>
    <mergeCell ref="B372:E372"/>
    <mergeCell ref="B373:E373"/>
    <mergeCell ref="B374:E374"/>
    <mergeCell ref="B392:E392"/>
    <mergeCell ref="B398:E398"/>
    <mergeCell ref="B386:E386"/>
    <mergeCell ref="B387:E387"/>
    <mergeCell ref="B378:E378"/>
    <mergeCell ref="B379:E379"/>
    <mergeCell ref="B381:E381"/>
    <mergeCell ref="B382:E382"/>
    <mergeCell ref="B401:E401"/>
    <mergeCell ref="B48:E48"/>
    <mergeCell ref="B67:E67"/>
    <mergeCell ref="B71:E71"/>
    <mergeCell ref="B47:E47"/>
    <mergeCell ref="B81:E81"/>
    <mergeCell ref="C54:C55"/>
    <mergeCell ref="D54:D55"/>
    <mergeCell ref="E54:E55"/>
    <mergeCell ref="B82:E82"/>
    <mergeCell ref="B50:E50"/>
    <mergeCell ref="B49:E49"/>
    <mergeCell ref="B66:E66"/>
    <mergeCell ref="B75:E75"/>
    <mergeCell ref="B76:E76"/>
    <mergeCell ref="B361:E361"/>
    <mergeCell ref="B360:E360"/>
    <mergeCell ref="B299:E299"/>
    <mergeCell ref="B289:E289"/>
    <mergeCell ref="B290:E290"/>
    <mergeCell ref="B280:E280"/>
    <mergeCell ref="B282:E282"/>
    <mergeCell ref="B281:E281"/>
    <mergeCell ref="B264:E264"/>
    <mergeCell ref="B83:E83"/>
    <mergeCell ref="B91:E91"/>
    <mergeCell ref="B208:E208"/>
    <mergeCell ref="B237:E237"/>
    <mergeCell ref="B238:E238"/>
    <mergeCell ref="B90:E90"/>
    <mergeCell ref="B223:E223"/>
    <mergeCell ref="B224:E224"/>
    <mergeCell ref="B209:E209"/>
    <mergeCell ref="C38:D38"/>
    <mergeCell ref="C39:D39"/>
    <mergeCell ref="A1:I1"/>
    <mergeCell ref="B30:E30"/>
    <mergeCell ref="B17:E17"/>
    <mergeCell ref="B20:E20"/>
    <mergeCell ref="B25:E25"/>
    <mergeCell ref="B12:E12"/>
    <mergeCell ref="B23:E23"/>
    <mergeCell ref="B24:E24"/>
    <mergeCell ref="B28:E28"/>
    <mergeCell ref="B29:E29"/>
    <mergeCell ref="B32:E32"/>
    <mergeCell ref="B31:E31"/>
    <mergeCell ref="B35:E35"/>
    <mergeCell ref="C37:E37"/>
  </mergeCells>
  <dataValidations count="30">
    <dataValidation type="list" allowBlank="1" showInputMessage="1" showErrorMessage="1" sqref="E344:E347">
      <formula1>ObjectiveB3</formula1>
    </dataValidation>
    <dataValidation type="list" allowBlank="1" showInputMessage="1" showErrorMessage="1" sqref="E306:E320">
      <formula1>ObjectiveN2</formula1>
    </dataValidation>
    <dataValidation type="list" allowBlank="1" showInputMessage="1" showErrorMessage="1" sqref="E335:E343">
      <formula1>ObjectiveB2</formula1>
    </dataValidation>
    <dataValidation type="list" allowBlank="1" showInputMessage="1" showErrorMessage="1" sqref="B21">
      <formula1>yeartype2</formula1>
    </dataValidation>
    <dataValidation type="list" allowBlank="1" showInputMessage="1" showErrorMessage="1" sqref="B14:B15">
      <formula1>metric</formula1>
    </dataValidation>
    <dataValidation type="list" allowBlank="1" showInputMessage="1" showErrorMessage="1" sqref="E353:E356">
      <formula1>ObjectiveS3</formula1>
    </dataValidation>
    <dataValidation type="list" allowBlank="1" showInputMessage="1" showErrorMessage="1" sqref="E348">
      <formula1>ObjectiveS1</formula1>
    </dataValidation>
    <dataValidation type="list" allowBlank="1" showInputMessage="1" showErrorMessage="1" sqref="E326:E334">
      <formula1>ObjectiveB1</formula1>
    </dataValidation>
    <dataValidation type="list" allowBlank="1" showInputMessage="1" showErrorMessage="1" sqref="E321:E325">
      <formula1>ObjectiveN3</formula1>
    </dataValidation>
    <dataValidation type="list" allowBlank="1" showInputMessage="1" showErrorMessage="1" sqref="E301:E305">
      <formula1>ObjectiveN1</formula1>
    </dataValidation>
    <dataValidation type="list" allowBlank="1" showInputMessage="1" showErrorMessage="1" sqref="D266:D271 D240:D245">
      <formula1>direction</formula1>
    </dataValidation>
    <dataValidation type="list" allowBlank="1" showInputMessage="1" showErrorMessage="1" sqref="C93:C184">
      <formula1>Scope</formula1>
    </dataValidation>
    <dataValidation type="decimal" allowBlank="1" showInputMessage="1" showErrorMessage="1" sqref="C185:C187 D96:D99 D101:D184">
      <formula1>0</formula1>
      <formula2>100000000000</formula2>
    </dataValidation>
    <dataValidation type="list" allowBlank="1" showInputMessage="1" showErrorMessage="1" sqref="D85:D87">
      <formula1>yeartype</formula1>
    </dataValidation>
    <dataValidation type="decimal" allowBlank="1" showInputMessage="1" showErrorMessage="1" sqref="H93:H183">
      <formula1>0.001</formula1>
      <formula2>1000000000</formula2>
    </dataValidation>
    <dataValidation type="list" allowBlank="1" showInputMessage="1" showErrorMessage="1" sqref="K226:K235">
      <formula1>Estimated</formula1>
    </dataValidation>
    <dataValidation type="date" allowBlank="1" showInputMessage="1" showErrorMessage="1" sqref="C406">
      <formula1>1</formula1>
      <formula2>73051</formula2>
    </dataValidation>
    <dataValidation type="decimal" allowBlank="1" showInputMessage="1" showErrorMessage="1" sqref="E226:G235 D198:D205 I226:I235 J227:J234">
      <formula1>0.1</formula1>
      <formula2>100000000</formula2>
    </dataValidation>
    <dataValidation type="decimal" allowBlank="1" showInputMessage="1" showErrorMessage="1" sqref="E186:E187">
      <formula1>0.000000001</formula1>
      <formula2>1000000000</formula2>
    </dataValidation>
    <dataValidation type="list" allowBlank="1" showInputMessage="1" showErrorMessage="1" sqref="F186:F187">
      <formula1>unitCO2E</formula1>
    </dataValidation>
    <dataValidation type="whole" allowBlank="1" showInputMessage="1" showErrorMessage="1" sqref="H85:H87">
      <formula1>0</formula1>
      <formula2>100000000000</formula2>
    </dataValidation>
    <dataValidation type="list" allowBlank="1" showInputMessage="1" showErrorMessage="1" sqref="C85 G198:G205 J198:J205 D226:D235">
      <formula1>year</formula1>
    </dataValidation>
    <dataValidation type="whole" allowBlank="1" showInputMessage="1" showErrorMessage="1" sqref="B77 B362 B365 B388 B359 B357 B375 B236 B18 B25">
      <formula1>0</formula1>
      <formula2>100000000000000</formula2>
    </dataValidation>
    <dataValidation type="decimal" operator="greaterThanOrEqual" allowBlank="1" showInputMessage="1" showErrorMessage="1" sqref="B10">
      <formula1>0</formula1>
    </dataValidation>
    <dataValidation type="list" allowBlank="1" showInputMessage="1" showErrorMessage="1" sqref="B8">
      <formula1>typeorganisation</formula1>
    </dataValidation>
    <dataValidation type="list" allowBlank="1" showInputMessage="1" showErrorMessage="1" sqref="F198:F205">
      <formula1>targetboundary</formula1>
    </dataValidation>
    <dataValidation type="list" allowBlank="1" showInputMessage="1" showErrorMessage="1" sqref="C198:C205">
      <formula1>targettype</formula1>
    </dataValidation>
    <dataValidation type="list" allowBlank="1" showInputMessage="1" showErrorMessage="1" sqref="E198:E205">
      <formula1>unitCO2C</formula1>
    </dataValidation>
    <dataValidation type="decimal" allowBlank="1" showInputMessage="1" showErrorMessage="1" sqref="H198:H205">
      <formula1>0</formula1>
      <formula2>10000000000000</formula2>
    </dataValidation>
    <dataValidation type="list" allowBlank="1" showInputMessage="1" showErrorMessage="1" sqref="I198:I205">
      <formula1>unitCO2D</formula1>
    </dataValidation>
  </dataValidations>
  <hyperlinks>
    <hyperlink ref="B69" r:id="rId1" display="The C-CAT tool can be accessed at http://www.resourceefficientscotland.com/resource/resource-efficient-scotland-climate-change-assessment-tool-ccat "/>
  </hyperlinks>
  <pageMargins left="0.70866141732283472" right="0.70866141732283472" top="0.74803149606299213" bottom="0.74803149606299213" header="0.31496062992125984" footer="0.31496062992125984"/>
  <pageSetup paperSize="8" scale="10" orientation="landscape" r:id="rId2"/>
  <headerFooter>
    <oddFooter>&amp;C&amp;"arial unicode ms,Bold"CLASSIFICATION: &amp;K00C000UNCLASSIFIED</oddFooter>
    <evenFooter>&amp;C&amp;"arial unicode ms,Bold"CLASSIFICATION: &amp;K00C000UNCLASSIFIED</evenFooter>
    <firstFooter>&amp;C&amp;"arial unicode ms,Bold"CLASSIFICATION: &amp;K00C000UNCLASSIFIED</firstFooter>
  </headerFooter>
  <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[1]ListsReq!#REF!</xm:f>
          </x14:formula1>
          <xm:sqref>B93:B183 H226:H235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D64"/>
  <sheetViews>
    <sheetView topLeftCell="AC1" workbookViewId="0">
      <selection activeCell="AD2" sqref="AD2"/>
    </sheetView>
  </sheetViews>
  <sheetFormatPr defaultRowHeight="15" x14ac:dyDescent="0.25"/>
  <cols>
    <col min="1" max="1" width="0" hidden="1" customWidth="1"/>
    <col min="2" max="2" width="14.85546875" hidden="1" customWidth="1"/>
    <col min="3" max="19" width="0" hidden="1" customWidth="1"/>
    <col min="20" max="20" width="24" hidden="1" customWidth="1"/>
    <col min="21" max="21" width="14" hidden="1" customWidth="1"/>
    <col min="22" max="28" width="0" hidden="1" customWidth="1"/>
    <col min="29" max="29" width="55.5703125" customWidth="1"/>
    <col min="30" max="30" width="34.28515625" customWidth="1"/>
    <col min="31" max="31" width="39.42578125" customWidth="1"/>
    <col min="32" max="32" width="27" customWidth="1"/>
    <col min="33" max="33" width="37.42578125" hidden="1" customWidth="1"/>
    <col min="34" max="34" width="21.140625" hidden="1" customWidth="1"/>
    <col min="35" max="35" width="20.7109375" hidden="1" customWidth="1"/>
    <col min="36" max="36" width="20.28515625" hidden="1" customWidth="1"/>
    <col min="37" max="37" width="0" hidden="1" customWidth="1"/>
    <col min="38" max="38" width="7" hidden="1" customWidth="1"/>
    <col min="39" max="39" width="0" hidden="1" customWidth="1"/>
    <col min="40" max="40" width="24.42578125" hidden="1" customWidth="1"/>
    <col min="41" max="41" width="14.28515625" hidden="1" customWidth="1"/>
    <col min="42" max="44" width="0" hidden="1" customWidth="1"/>
    <col min="45" max="45" width="12.5703125" hidden="1" customWidth="1"/>
    <col min="46" max="46" width="13.140625" hidden="1" customWidth="1"/>
    <col min="47" max="47" width="16.28515625" hidden="1" customWidth="1"/>
    <col min="48" max="48" width="13.42578125" hidden="1" customWidth="1"/>
    <col min="49" max="49" width="13.85546875" hidden="1" customWidth="1"/>
    <col min="50" max="50" width="14.140625" hidden="1" customWidth="1"/>
    <col min="51" max="51" width="15.7109375" hidden="1" customWidth="1"/>
    <col min="52" max="52" width="14" hidden="1" customWidth="1"/>
    <col min="53" max="53" width="12.85546875" hidden="1" customWidth="1"/>
    <col min="54" max="54" width="18.42578125" hidden="1" customWidth="1"/>
    <col min="55" max="55" width="28.140625" hidden="1" customWidth="1"/>
    <col min="56" max="64" width="0" hidden="1" customWidth="1"/>
  </cols>
  <sheetData>
    <row r="2" spans="1:56" x14ac:dyDescent="0.25">
      <c r="A2" s="5"/>
      <c r="B2" s="5" t="s">
        <v>937</v>
      </c>
      <c r="C2" s="5" t="s">
        <v>0</v>
      </c>
      <c r="D2" s="5"/>
      <c r="E2" s="5"/>
      <c r="F2" s="5"/>
      <c r="G2" s="5"/>
      <c r="H2" s="5"/>
      <c r="I2" s="5"/>
      <c r="J2" s="5"/>
      <c r="K2" s="5"/>
      <c r="L2" s="5"/>
      <c r="M2" s="5"/>
      <c r="N2" s="5"/>
      <c r="O2" s="5"/>
      <c r="P2" s="5"/>
      <c r="Q2" s="5"/>
      <c r="R2" s="5"/>
      <c r="S2" s="5" t="s">
        <v>936</v>
      </c>
      <c r="T2" s="5"/>
      <c r="U2" s="5" t="s">
        <v>935</v>
      </c>
      <c r="V2" s="5" t="s">
        <v>934</v>
      </c>
      <c r="W2" s="5" t="s">
        <v>933</v>
      </c>
      <c r="X2" s="5"/>
      <c r="Y2" s="5" t="s">
        <v>932</v>
      </c>
      <c r="Z2" s="5"/>
      <c r="AA2" s="5" t="s">
        <v>931</v>
      </c>
      <c r="AB2" s="5"/>
      <c r="AC2" s="174" t="s">
        <v>930</v>
      </c>
      <c r="AD2" s="174" t="s">
        <v>9</v>
      </c>
      <c r="AE2" s="174" t="s">
        <v>468</v>
      </c>
      <c r="AF2" s="174" t="s">
        <v>9</v>
      </c>
      <c r="AG2" s="5" t="s">
        <v>929</v>
      </c>
      <c r="AH2" s="5" t="s">
        <v>928</v>
      </c>
      <c r="AI2" s="5" t="s">
        <v>927</v>
      </c>
      <c r="AJ2" s="5" t="s">
        <v>926</v>
      </c>
      <c r="AK2" s="5"/>
      <c r="AL2" s="5" t="s">
        <v>925</v>
      </c>
      <c r="AM2" s="5"/>
      <c r="AN2" s="5" t="s">
        <v>924</v>
      </c>
      <c r="AO2" s="5" t="s">
        <v>900</v>
      </c>
      <c r="AP2" s="5" t="s">
        <v>923</v>
      </c>
      <c r="AQ2" s="5" t="s">
        <v>470</v>
      </c>
      <c r="AR2" s="5" t="s">
        <v>922</v>
      </c>
      <c r="AS2" s="5" t="s">
        <v>921</v>
      </c>
      <c r="AT2" s="5" t="s">
        <v>920</v>
      </c>
      <c r="AU2" s="5" t="s">
        <v>919</v>
      </c>
      <c r="AV2" s="5" t="s">
        <v>918</v>
      </c>
      <c r="AW2" s="5" t="s">
        <v>917</v>
      </c>
      <c r="AX2" s="5" t="s">
        <v>916</v>
      </c>
      <c r="AY2" s="5" t="s">
        <v>915</v>
      </c>
      <c r="AZ2" s="5" t="s">
        <v>914</v>
      </c>
      <c r="BA2" s="5" t="s">
        <v>913</v>
      </c>
      <c r="BB2" s="5" t="s">
        <v>912</v>
      </c>
      <c r="BC2" s="5" t="s">
        <v>911</v>
      </c>
      <c r="BD2" s="5" t="s">
        <v>910</v>
      </c>
    </row>
    <row r="3" spans="1:56" ht="17.25" x14ac:dyDescent="0.25">
      <c r="B3" t="s">
        <v>1</v>
      </c>
      <c r="C3">
        <v>2005</v>
      </c>
      <c r="D3">
        <f>C4</f>
        <v>2006</v>
      </c>
      <c r="E3">
        <f>C5</f>
        <v>2007</v>
      </c>
      <c r="F3">
        <f>C6</f>
        <v>2008</v>
      </c>
      <c r="G3">
        <f>C7</f>
        <v>2009</v>
      </c>
      <c r="H3">
        <f>C8</f>
        <v>2010</v>
      </c>
      <c r="I3">
        <f>C9</f>
        <v>2011</v>
      </c>
      <c r="J3">
        <f>C10</f>
        <v>2012</v>
      </c>
      <c r="K3">
        <f>C11</f>
        <v>2013</v>
      </c>
      <c r="L3">
        <f>C12</f>
        <v>2014</v>
      </c>
      <c r="M3">
        <f>C13</f>
        <v>2015</v>
      </c>
      <c r="N3">
        <f>C14</f>
        <v>2016</v>
      </c>
      <c r="O3">
        <f>C15</f>
        <v>2017</v>
      </c>
      <c r="P3">
        <f>C16</f>
        <v>2018</v>
      </c>
      <c r="Q3">
        <f>C17</f>
        <v>2019</v>
      </c>
      <c r="R3">
        <f>C18</f>
        <v>2020</v>
      </c>
      <c r="S3" t="s">
        <v>909</v>
      </c>
      <c r="U3" t="s">
        <v>1</v>
      </c>
      <c r="V3" t="s">
        <v>908</v>
      </c>
      <c r="W3" t="s">
        <v>907</v>
      </c>
      <c r="Y3" t="s">
        <v>906</v>
      </c>
      <c r="AA3" t="s">
        <v>905</v>
      </c>
      <c r="AC3" s="165" t="s">
        <v>904</v>
      </c>
      <c r="AD3" s="165" t="s">
        <v>609</v>
      </c>
      <c r="AE3" s="166">
        <v>0.49425999999999998</v>
      </c>
      <c r="AF3" s="166" t="s">
        <v>556</v>
      </c>
      <c r="AG3" t="s">
        <v>903</v>
      </c>
      <c r="AH3" t="s">
        <v>609</v>
      </c>
      <c r="AI3" t="s">
        <v>627</v>
      </c>
      <c r="AJ3" t="s">
        <v>902</v>
      </c>
      <c r="AL3" t="s">
        <v>901</v>
      </c>
      <c r="AN3" t="s">
        <v>899</v>
      </c>
      <c r="AO3" t="s">
        <v>900</v>
      </c>
      <c r="AP3" t="s">
        <v>899</v>
      </c>
      <c r="AQ3" t="s">
        <v>481</v>
      </c>
      <c r="AR3" t="s">
        <v>898</v>
      </c>
      <c r="AS3" t="s">
        <v>897</v>
      </c>
      <c r="AT3" t="s">
        <v>896</v>
      </c>
      <c r="AU3" t="s">
        <v>895</v>
      </c>
      <c r="AV3" t="s">
        <v>894</v>
      </c>
      <c r="AW3" t="s">
        <v>893</v>
      </c>
      <c r="AX3" t="s">
        <v>892</v>
      </c>
      <c r="AY3" t="s">
        <v>891</v>
      </c>
      <c r="AZ3" t="s">
        <v>890</v>
      </c>
      <c r="BA3" t="s">
        <v>889</v>
      </c>
      <c r="BB3" t="s">
        <v>888</v>
      </c>
      <c r="BC3" t="s">
        <v>887</v>
      </c>
      <c r="BD3" t="s">
        <v>886</v>
      </c>
    </row>
    <row r="4" spans="1:56" x14ac:dyDescent="0.25">
      <c r="C4">
        <v>2006</v>
      </c>
      <c r="D4">
        <f t="shared" ref="D4:Q4" si="0">E3</f>
        <v>2007</v>
      </c>
      <c r="E4">
        <f t="shared" si="0"/>
        <v>2008</v>
      </c>
      <c r="F4">
        <f t="shared" si="0"/>
        <v>2009</v>
      </c>
      <c r="G4">
        <f t="shared" si="0"/>
        <v>2010</v>
      </c>
      <c r="H4">
        <f t="shared" si="0"/>
        <v>2011</v>
      </c>
      <c r="I4">
        <f t="shared" si="0"/>
        <v>2012</v>
      </c>
      <c r="J4">
        <f t="shared" si="0"/>
        <v>2013</v>
      </c>
      <c r="K4">
        <f t="shared" si="0"/>
        <v>2014</v>
      </c>
      <c r="L4">
        <f t="shared" si="0"/>
        <v>2015</v>
      </c>
      <c r="M4">
        <f t="shared" si="0"/>
        <v>2016</v>
      </c>
      <c r="N4">
        <f t="shared" si="0"/>
        <v>2017</v>
      </c>
      <c r="O4">
        <f t="shared" si="0"/>
        <v>2018</v>
      </c>
      <c r="P4">
        <f t="shared" si="0"/>
        <v>2019</v>
      </c>
      <c r="Q4">
        <f t="shared" si="0"/>
        <v>2020</v>
      </c>
      <c r="S4" t="s">
        <v>885</v>
      </c>
      <c r="U4" t="s">
        <v>690</v>
      </c>
      <c r="V4" t="s">
        <v>884</v>
      </c>
      <c r="W4" t="s">
        <v>883</v>
      </c>
      <c r="Y4" t="s">
        <v>882</v>
      </c>
      <c r="AA4" t="s">
        <v>881</v>
      </c>
      <c r="AC4" s="165" t="s">
        <v>880</v>
      </c>
      <c r="AD4" s="165" t="s">
        <v>609</v>
      </c>
      <c r="AE4" s="166">
        <v>4.3220000000000001E-2</v>
      </c>
      <c r="AF4" s="166" t="s">
        <v>556</v>
      </c>
      <c r="AG4" t="s">
        <v>423</v>
      </c>
      <c r="AH4" t="s">
        <v>879</v>
      </c>
      <c r="AI4" t="s">
        <v>878</v>
      </c>
      <c r="AJ4" t="s">
        <v>877</v>
      </c>
      <c r="AL4" t="s">
        <v>876</v>
      </c>
      <c r="AN4" t="s">
        <v>875</v>
      </c>
      <c r="AO4" t="s">
        <v>874</v>
      </c>
      <c r="AP4" t="s">
        <v>13</v>
      </c>
      <c r="AQ4" t="s">
        <v>480</v>
      </c>
      <c r="AR4" t="s">
        <v>873</v>
      </c>
      <c r="AS4" t="s">
        <v>872</v>
      </c>
      <c r="AT4" t="s">
        <v>871</v>
      </c>
      <c r="AU4" t="s">
        <v>870</v>
      </c>
      <c r="AV4" t="s">
        <v>869</v>
      </c>
      <c r="AW4" t="s">
        <v>868</v>
      </c>
      <c r="AX4" t="s">
        <v>867</v>
      </c>
      <c r="AY4" t="s">
        <v>866</v>
      </c>
      <c r="AZ4" t="s">
        <v>865</v>
      </c>
      <c r="BA4" t="s">
        <v>864</v>
      </c>
      <c r="BB4" t="s">
        <v>863</v>
      </c>
      <c r="BC4" t="s">
        <v>801</v>
      </c>
      <c r="BD4" t="s">
        <v>862</v>
      </c>
    </row>
    <row r="5" spans="1:56" x14ac:dyDescent="0.25">
      <c r="C5">
        <v>2007</v>
      </c>
      <c r="D5">
        <f t="shared" ref="D5:P5" si="1">E4</f>
        <v>2008</v>
      </c>
      <c r="E5">
        <f t="shared" si="1"/>
        <v>2009</v>
      </c>
      <c r="F5">
        <f t="shared" si="1"/>
        <v>2010</v>
      </c>
      <c r="G5">
        <f t="shared" si="1"/>
        <v>2011</v>
      </c>
      <c r="H5">
        <f t="shared" si="1"/>
        <v>2012</v>
      </c>
      <c r="I5">
        <f t="shared" si="1"/>
        <v>2013</v>
      </c>
      <c r="J5">
        <f t="shared" si="1"/>
        <v>2014</v>
      </c>
      <c r="K5">
        <f t="shared" si="1"/>
        <v>2015</v>
      </c>
      <c r="L5">
        <f t="shared" si="1"/>
        <v>2016</v>
      </c>
      <c r="M5">
        <f t="shared" si="1"/>
        <v>2017</v>
      </c>
      <c r="N5">
        <f t="shared" si="1"/>
        <v>2018</v>
      </c>
      <c r="O5">
        <f t="shared" si="1"/>
        <v>2019</v>
      </c>
      <c r="P5">
        <f t="shared" si="1"/>
        <v>2020</v>
      </c>
      <c r="S5" t="s">
        <v>861</v>
      </c>
      <c r="U5" t="s">
        <v>860</v>
      </c>
      <c r="V5" t="s">
        <v>859</v>
      </c>
      <c r="W5" t="s">
        <v>858</v>
      </c>
      <c r="Y5" t="s">
        <v>857</v>
      </c>
      <c r="AA5" t="s">
        <v>856</v>
      </c>
      <c r="AC5" s="165" t="s">
        <v>855</v>
      </c>
      <c r="AD5" s="165" t="s">
        <v>609</v>
      </c>
      <c r="AE5" s="165">
        <v>0.18497</v>
      </c>
      <c r="AF5" s="165" t="s">
        <v>556</v>
      </c>
      <c r="AG5" t="s">
        <v>854</v>
      </c>
      <c r="AH5" t="s">
        <v>853</v>
      </c>
      <c r="AI5" t="s">
        <v>852</v>
      </c>
      <c r="AJ5" t="s">
        <v>851</v>
      </c>
      <c r="AL5" t="s">
        <v>850</v>
      </c>
      <c r="AN5" t="s">
        <v>849</v>
      </c>
      <c r="AP5" t="s">
        <v>848</v>
      </c>
      <c r="AQ5" t="s">
        <v>479</v>
      </c>
      <c r="AS5" t="s">
        <v>847</v>
      </c>
      <c r="AT5" t="s">
        <v>846</v>
      </c>
      <c r="AU5" t="s">
        <v>845</v>
      </c>
      <c r="AV5" t="s">
        <v>844</v>
      </c>
      <c r="AW5" t="s">
        <v>843</v>
      </c>
      <c r="AX5" t="s">
        <v>842</v>
      </c>
      <c r="AY5" t="s">
        <v>841</v>
      </c>
      <c r="AZ5" t="s">
        <v>840</v>
      </c>
      <c r="BA5" t="s">
        <v>839</v>
      </c>
      <c r="BB5" t="s">
        <v>838</v>
      </c>
      <c r="BC5" t="s">
        <v>786</v>
      </c>
      <c r="BD5" t="s">
        <v>837</v>
      </c>
    </row>
    <row r="6" spans="1:56" x14ac:dyDescent="0.25">
      <c r="C6">
        <v>2008</v>
      </c>
      <c r="D6">
        <f t="shared" ref="D6:O6" si="2">E5</f>
        <v>2009</v>
      </c>
      <c r="E6">
        <f t="shared" si="2"/>
        <v>2010</v>
      </c>
      <c r="F6">
        <f t="shared" si="2"/>
        <v>2011</v>
      </c>
      <c r="G6">
        <f t="shared" si="2"/>
        <v>2012</v>
      </c>
      <c r="H6">
        <f t="shared" si="2"/>
        <v>2013</v>
      </c>
      <c r="I6">
        <f t="shared" si="2"/>
        <v>2014</v>
      </c>
      <c r="J6">
        <f t="shared" si="2"/>
        <v>2015</v>
      </c>
      <c r="K6">
        <f t="shared" si="2"/>
        <v>2016</v>
      </c>
      <c r="L6">
        <f t="shared" si="2"/>
        <v>2017</v>
      </c>
      <c r="M6">
        <f t="shared" si="2"/>
        <v>2018</v>
      </c>
      <c r="N6">
        <f t="shared" si="2"/>
        <v>2019</v>
      </c>
      <c r="O6">
        <f t="shared" si="2"/>
        <v>2020</v>
      </c>
      <c r="S6" t="s">
        <v>751</v>
      </c>
      <c r="V6" t="s">
        <v>836</v>
      </c>
      <c r="Y6" t="s">
        <v>703</v>
      </c>
      <c r="AA6" t="s">
        <v>835</v>
      </c>
      <c r="AC6" s="165" t="s">
        <v>834</v>
      </c>
      <c r="AD6" s="165" t="s">
        <v>609</v>
      </c>
      <c r="AE6" s="165">
        <v>0.27211999999999997</v>
      </c>
      <c r="AF6" s="165" t="s">
        <v>556</v>
      </c>
      <c r="AG6" t="s">
        <v>833</v>
      </c>
      <c r="AH6" t="s">
        <v>832</v>
      </c>
      <c r="AI6" t="s">
        <v>585</v>
      </c>
      <c r="AJ6" t="s">
        <v>831</v>
      </c>
      <c r="AL6" t="s">
        <v>830</v>
      </c>
      <c r="AN6" t="s">
        <v>829</v>
      </c>
      <c r="AS6" t="s">
        <v>828</v>
      </c>
      <c r="AT6" t="s">
        <v>827</v>
      </c>
      <c r="AU6" t="s">
        <v>826</v>
      </c>
      <c r="AV6" t="s">
        <v>825</v>
      </c>
      <c r="AW6" t="s">
        <v>824</v>
      </c>
      <c r="AX6" t="s">
        <v>823</v>
      </c>
      <c r="AY6" t="s">
        <v>822</v>
      </c>
      <c r="AZ6" t="s">
        <v>821</v>
      </c>
      <c r="BA6" t="s">
        <v>820</v>
      </c>
      <c r="BB6" t="s">
        <v>819</v>
      </c>
      <c r="BC6" t="s">
        <v>720</v>
      </c>
      <c r="BD6" t="s">
        <v>818</v>
      </c>
    </row>
    <row r="7" spans="1:56" x14ac:dyDescent="0.25">
      <c r="C7">
        <v>2009</v>
      </c>
      <c r="D7">
        <f t="shared" ref="D7:N7" si="3">E6</f>
        <v>2010</v>
      </c>
      <c r="E7">
        <f t="shared" si="3"/>
        <v>2011</v>
      </c>
      <c r="F7">
        <f t="shared" si="3"/>
        <v>2012</v>
      </c>
      <c r="G7">
        <f t="shared" si="3"/>
        <v>2013</v>
      </c>
      <c r="H7">
        <f t="shared" si="3"/>
        <v>2014</v>
      </c>
      <c r="I7">
        <f t="shared" si="3"/>
        <v>2015</v>
      </c>
      <c r="J7">
        <f t="shared" si="3"/>
        <v>2016</v>
      </c>
      <c r="K7">
        <f t="shared" si="3"/>
        <v>2017</v>
      </c>
      <c r="L7">
        <f t="shared" si="3"/>
        <v>2018</v>
      </c>
      <c r="M7">
        <f t="shared" si="3"/>
        <v>2019</v>
      </c>
      <c r="N7">
        <f t="shared" si="3"/>
        <v>2020</v>
      </c>
      <c r="V7" t="s">
        <v>817</v>
      </c>
      <c r="Y7" t="s">
        <v>2</v>
      </c>
      <c r="AC7" s="165" t="s">
        <v>816</v>
      </c>
      <c r="AD7" s="165" t="s">
        <v>609</v>
      </c>
      <c r="AE7" s="173">
        <v>0.26950000000000002</v>
      </c>
      <c r="AF7" s="165" t="s">
        <v>556</v>
      </c>
      <c r="AG7" t="s">
        <v>815</v>
      </c>
      <c r="AH7" t="s">
        <v>583</v>
      </c>
      <c r="AI7" t="s">
        <v>814</v>
      </c>
      <c r="AJ7" t="s">
        <v>813</v>
      </c>
      <c r="AL7" t="s">
        <v>812</v>
      </c>
      <c r="AS7" t="s">
        <v>811</v>
      </c>
      <c r="AT7" t="s">
        <v>810</v>
      </c>
      <c r="AU7" t="s">
        <v>809</v>
      </c>
      <c r="AV7" t="s">
        <v>808</v>
      </c>
      <c r="AW7" t="s">
        <v>807</v>
      </c>
      <c r="AX7" t="s">
        <v>806</v>
      </c>
      <c r="AY7" t="s">
        <v>805</v>
      </c>
      <c r="AZ7" t="s">
        <v>804</v>
      </c>
      <c r="BA7" t="s">
        <v>803</v>
      </c>
      <c r="BB7" t="s">
        <v>802</v>
      </c>
      <c r="BC7" t="s">
        <v>801</v>
      </c>
      <c r="BD7" t="s">
        <v>800</v>
      </c>
    </row>
    <row r="8" spans="1:56" x14ac:dyDescent="0.25">
      <c r="C8">
        <v>2010</v>
      </c>
      <c r="D8">
        <f t="shared" ref="D8:M8" si="4">E7</f>
        <v>2011</v>
      </c>
      <c r="E8">
        <f t="shared" si="4"/>
        <v>2012</v>
      </c>
      <c r="F8">
        <f t="shared" si="4"/>
        <v>2013</v>
      </c>
      <c r="G8">
        <f t="shared" si="4"/>
        <v>2014</v>
      </c>
      <c r="H8">
        <f t="shared" si="4"/>
        <v>2015</v>
      </c>
      <c r="I8">
        <f t="shared" si="4"/>
        <v>2016</v>
      </c>
      <c r="J8">
        <f t="shared" si="4"/>
        <v>2017</v>
      </c>
      <c r="K8">
        <f t="shared" si="4"/>
        <v>2018</v>
      </c>
      <c r="L8">
        <f t="shared" si="4"/>
        <v>2019</v>
      </c>
      <c r="M8">
        <f t="shared" si="4"/>
        <v>2020</v>
      </c>
      <c r="V8" t="s">
        <v>799</v>
      </c>
      <c r="Y8" t="s">
        <v>3</v>
      </c>
      <c r="AC8" s="169" t="s">
        <v>798</v>
      </c>
      <c r="AD8" s="169" t="s">
        <v>658</v>
      </c>
      <c r="AE8" s="177">
        <v>2.5379710000000002</v>
      </c>
      <c r="AF8" s="165" t="s">
        <v>657</v>
      </c>
      <c r="AG8" t="s">
        <v>692</v>
      </c>
      <c r="AH8" t="s">
        <v>658</v>
      </c>
      <c r="AI8" t="s">
        <v>565</v>
      </c>
      <c r="AJ8" t="s">
        <v>797</v>
      </c>
      <c r="AS8" t="s">
        <v>796</v>
      </c>
      <c r="AT8" t="s">
        <v>795</v>
      </c>
      <c r="AU8" t="s">
        <v>794</v>
      </c>
      <c r="AV8" t="s">
        <v>793</v>
      </c>
      <c r="AW8" t="s">
        <v>792</v>
      </c>
      <c r="AX8" t="s">
        <v>791</v>
      </c>
      <c r="AY8" t="s">
        <v>790</v>
      </c>
      <c r="AZ8" t="s">
        <v>789</v>
      </c>
      <c r="BA8" t="s">
        <v>788</v>
      </c>
      <c r="BB8" t="s">
        <v>787</v>
      </c>
      <c r="BC8" t="s">
        <v>786</v>
      </c>
      <c r="BD8" t="s">
        <v>785</v>
      </c>
    </row>
    <row r="9" spans="1:56" x14ac:dyDescent="0.25">
      <c r="C9">
        <v>2011</v>
      </c>
      <c r="D9">
        <f t="shared" ref="D9:L9" si="5">E8</f>
        <v>2012</v>
      </c>
      <c r="E9">
        <f t="shared" si="5"/>
        <v>2013</v>
      </c>
      <c r="F9">
        <f t="shared" si="5"/>
        <v>2014</v>
      </c>
      <c r="G9">
        <f t="shared" si="5"/>
        <v>2015</v>
      </c>
      <c r="H9">
        <f t="shared" si="5"/>
        <v>2016</v>
      </c>
      <c r="I9">
        <f t="shared" si="5"/>
        <v>2017</v>
      </c>
      <c r="J9">
        <f t="shared" si="5"/>
        <v>2018</v>
      </c>
      <c r="K9">
        <f t="shared" si="5"/>
        <v>2019</v>
      </c>
      <c r="L9">
        <f t="shared" si="5"/>
        <v>2020</v>
      </c>
      <c r="V9" t="s">
        <v>784</v>
      </c>
      <c r="Y9" t="s">
        <v>421</v>
      </c>
      <c r="AC9" s="118" t="s">
        <v>783</v>
      </c>
      <c r="AD9" s="118" t="s">
        <v>609</v>
      </c>
      <c r="AE9" s="130">
        <v>0.24667</v>
      </c>
      <c r="AF9" s="165" t="s">
        <v>556</v>
      </c>
      <c r="AG9" t="s">
        <v>4</v>
      </c>
      <c r="AH9" t="s">
        <v>782</v>
      </c>
      <c r="AI9" t="s">
        <v>781</v>
      </c>
      <c r="AJ9" t="s">
        <v>780</v>
      </c>
      <c r="AS9" t="s">
        <v>779</v>
      </c>
      <c r="AT9" t="s">
        <v>778</v>
      </c>
      <c r="AU9" t="s">
        <v>777</v>
      </c>
      <c r="AV9" t="s">
        <v>776</v>
      </c>
      <c r="AW9" t="s">
        <v>775</v>
      </c>
      <c r="AX9" t="s">
        <v>774</v>
      </c>
      <c r="AY9" t="s">
        <v>773</v>
      </c>
      <c r="AZ9" t="s">
        <v>772</v>
      </c>
      <c r="BA9" t="s">
        <v>771</v>
      </c>
      <c r="BB9" t="s">
        <v>770</v>
      </c>
      <c r="BC9" t="s">
        <v>720</v>
      </c>
      <c r="BD9" t="s">
        <v>769</v>
      </c>
    </row>
    <row r="10" spans="1:56" x14ac:dyDescent="0.25">
      <c r="C10">
        <v>2012</v>
      </c>
      <c r="D10">
        <f t="shared" ref="D10:K10" si="6">E9</f>
        <v>2013</v>
      </c>
      <c r="E10">
        <f t="shared" si="6"/>
        <v>2014</v>
      </c>
      <c r="F10">
        <f t="shared" si="6"/>
        <v>2015</v>
      </c>
      <c r="G10">
        <f t="shared" si="6"/>
        <v>2016</v>
      </c>
      <c r="H10">
        <f t="shared" si="6"/>
        <v>2017</v>
      </c>
      <c r="I10">
        <f t="shared" si="6"/>
        <v>2018</v>
      </c>
      <c r="J10">
        <f t="shared" si="6"/>
        <v>2019</v>
      </c>
      <c r="K10">
        <f t="shared" si="6"/>
        <v>2020</v>
      </c>
      <c r="V10" t="s">
        <v>768</v>
      </c>
      <c r="Y10" t="s">
        <v>767</v>
      </c>
      <c r="AC10" s="165" t="s">
        <v>766</v>
      </c>
      <c r="AD10" s="165" t="s">
        <v>609</v>
      </c>
      <c r="AE10" s="172">
        <v>0.315905361</v>
      </c>
      <c r="AF10" s="165" t="s">
        <v>556</v>
      </c>
      <c r="AG10" t="s">
        <v>717</v>
      </c>
      <c r="AH10" t="s">
        <v>566</v>
      </c>
      <c r="AI10" t="s">
        <v>765</v>
      </c>
      <c r="AJ10" t="s">
        <v>764</v>
      </c>
      <c r="AS10" t="s">
        <v>763</v>
      </c>
      <c r="AT10" t="s">
        <v>762</v>
      </c>
      <c r="AU10" t="s">
        <v>761</v>
      </c>
      <c r="AV10" t="s">
        <v>760</v>
      </c>
      <c r="AW10" t="s">
        <v>759</v>
      </c>
      <c r="AX10" t="s">
        <v>758</v>
      </c>
      <c r="AZ10" t="s">
        <v>757</v>
      </c>
      <c r="BA10" t="s">
        <v>756</v>
      </c>
      <c r="BB10" t="s">
        <v>755</v>
      </c>
      <c r="BC10" t="s">
        <v>754</v>
      </c>
      <c r="BD10" t="s">
        <v>753</v>
      </c>
    </row>
    <row r="11" spans="1:56" x14ac:dyDescent="0.25">
      <c r="C11">
        <v>2013</v>
      </c>
      <c r="D11">
        <f t="shared" ref="D11:J11" si="7">E10</f>
        <v>2014</v>
      </c>
      <c r="E11">
        <f t="shared" si="7"/>
        <v>2015</v>
      </c>
      <c r="F11">
        <f t="shared" si="7"/>
        <v>2016</v>
      </c>
      <c r="G11">
        <f t="shared" si="7"/>
        <v>2017</v>
      </c>
      <c r="H11">
        <f t="shared" si="7"/>
        <v>2018</v>
      </c>
      <c r="I11">
        <f t="shared" si="7"/>
        <v>2019</v>
      </c>
      <c r="J11">
        <f t="shared" si="7"/>
        <v>2020</v>
      </c>
      <c r="V11" t="s">
        <v>752</v>
      </c>
      <c r="Y11" t="s">
        <v>751</v>
      </c>
      <c r="AC11" s="165" t="s">
        <v>750</v>
      </c>
      <c r="AD11" s="165" t="s">
        <v>733</v>
      </c>
      <c r="AE11" s="165">
        <v>0.34410000000000002</v>
      </c>
      <c r="AF11" s="165" t="s">
        <v>732</v>
      </c>
      <c r="AG11" t="s">
        <v>704</v>
      </c>
      <c r="AH11" t="s">
        <v>749</v>
      </c>
      <c r="AI11" t="s">
        <v>748</v>
      </c>
      <c r="AJ11" t="s">
        <v>747</v>
      </c>
      <c r="AS11" t="s">
        <v>746</v>
      </c>
      <c r="AT11" t="s">
        <v>745</v>
      </c>
      <c r="AU11" t="s">
        <v>744</v>
      </c>
      <c r="AV11" t="s">
        <v>743</v>
      </c>
      <c r="AW11" t="s">
        <v>742</v>
      </c>
      <c r="AX11" t="s">
        <v>741</v>
      </c>
      <c r="AZ11" t="s">
        <v>740</v>
      </c>
      <c r="BA11" t="s">
        <v>739</v>
      </c>
      <c r="BB11" t="s">
        <v>738</v>
      </c>
      <c r="BC11" t="s">
        <v>737</v>
      </c>
      <c r="BD11" t="s">
        <v>736</v>
      </c>
    </row>
    <row r="12" spans="1:56" x14ac:dyDescent="0.25">
      <c r="C12">
        <v>2014</v>
      </c>
      <c r="D12">
        <f t="shared" ref="D12:I12" si="8">E11</f>
        <v>2015</v>
      </c>
      <c r="E12">
        <f t="shared" si="8"/>
        <v>2016</v>
      </c>
      <c r="F12">
        <f t="shared" si="8"/>
        <v>2017</v>
      </c>
      <c r="G12">
        <f t="shared" si="8"/>
        <v>2018</v>
      </c>
      <c r="H12">
        <f t="shared" si="8"/>
        <v>2019</v>
      </c>
      <c r="I12">
        <f t="shared" si="8"/>
        <v>2020</v>
      </c>
      <c r="V12" t="s">
        <v>735</v>
      </c>
      <c r="AC12" s="165" t="s">
        <v>734</v>
      </c>
      <c r="AD12" s="165" t="s">
        <v>733</v>
      </c>
      <c r="AE12" s="166">
        <v>0.70850000000000002</v>
      </c>
      <c r="AF12" s="166" t="s">
        <v>732</v>
      </c>
      <c r="AG12" t="s">
        <v>731</v>
      </c>
      <c r="AH12" t="s">
        <v>560</v>
      </c>
      <c r="AJ12" t="s">
        <v>730</v>
      </c>
      <c r="AS12" t="s">
        <v>729</v>
      </c>
      <c r="AT12" t="s">
        <v>728</v>
      </c>
      <c r="AU12" t="s">
        <v>727</v>
      </c>
      <c r="AV12" t="s">
        <v>726</v>
      </c>
      <c r="AW12" t="s">
        <v>725</v>
      </c>
      <c r="AX12" t="s">
        <v>724</v>
      </c>
      <c r="AZ12" t="s">
        <v>723</v>
      </c>
      <c r="BA12" t="s">
        <v>722</v>
      </c>
      <c r="BB12" t="s">
        <v>721</v>
      </c>
      <c r="BC12" t="s">
        <v>720</v>
      </c>
      <c r="BD12" t="s">
        <v>719</v>
      </c>
    </row>
    <row r="13" spans="1:56" x14ac:dyDescent="0.25">
      <c r="C13">
        <v>2015</v>
      </c>
      <c r="D13">
        <f>E12</f>
        <v>2016</v>
      </c>
      <c r="E13">
        <f>F12</f>
        <v>2017</v>
      </c>
      <c r="F13">
        <f>G12</f>
        <v>2018</v>
      </c>
      <c r="G13">
        <f>H12</f>
        <v>2019</v>
      </c>
      <c r="H13">
        <f>I12</f>
        <v>2020</v>
      </c>
      <c r="V13" t="s">
        <v>718</v>
      </c>
      <c r="AC13" s="165" t="s">
        <v>717</v>
      </c>
      <c r="AD13" s="165" t="s">
        <v>658</v>
      </c>
      <c r="AE13" s="165">
        <v>2.6023999999999998</v>
      </c>
      <c r="AF13" s="165" t="s">
        <v>657</v>
      </c>
      <c r="AG13" t="s">
        <v>716</v>
      </c>
      <c r="AH13" t="s">
        <v>715</v>
      </c>
      <c r="AJ13" t="s">
        <v>714</v>
      </c>
      <c r="AS13" t="s">
        <v>713</v>
      </c>
      <c r="AT13" t="s">
        <v>712</v>
      </c>
      <c r="AU13" t="s">
        <v>711</v>
      </c>
      <c r="AV13" t="s">
        <v>710</v>
      </c>
      <c r="AW13" t="s">
        <v>709</v>
      </c>
      <c r="AX13" t="s">
        <v>708</v>
      </c>
      <c r="AZ13" t="s">
        <v>707</v>
      </c>
      <c r="BA13" t="s">
        <v>706</v>
      </c>
      <c r="BD13" t="s">
        <v>705</v>
      </c>
    </row>
    <row r="14" spans="1:56" x14ac:dyDescent="0.25">
      <c r="C14">
        <v>2016</v>
      </c>
      <c r="D14">
        <f>E13</f>
        <v>2017</v>
      </c>
      <c r="E14">
        <f>F13</f>
        <v>2018</v>
      </c>
      <c r="F14">
        <f>G13</f>
        <v>2019</v>
      </c>
      <c r="G14">
        <f>H13</f>
        <v>2020</v>
      </c>
      <c r="V14" t="s">
        <v>535</v>
      </c>
      <c r="AC14" s="165" t="s">
        <v>704</v>
      </c>
      <c r="AD14" s="165" t="s">
        <v>658</v>
      </c>
      <c r="AE14" s="165">
        <v>2.1913999999999998</v>
      </c>
      <c r="AF14" s="165" t="s">
        <v>657</v>
      </c>
      <c r="AG14" t="s">
        <v>703</v>
      </c>
      <c r="AH14" t="s">
        <v>1</v>
      </c>
      <c r="AJ14" t="s">
        <v>702</v>
      </c>
      <c r="AS14" t="s">
        <v>701</v>
      </c>
      <c r="AT14" t="s">
        <v>700</v>
      </c>
      <c r="AU14" t="s">
        <v>699</v>
      </c>
      <c r="AV14" t="s">
        <v>698</v>
      </c>
      <c r="AW14" t="s">
        <v>697</v>
      </c>
      <c r="AX14" t="s">
        <v>696</v>
      </c>
      <c r="AZ14" t="s">
        <v>695</v>
      </c>
      <c r="BA14" t="s">
        <v>694</v>
      </c>
      <c r="BD14" t="s">
        <v>693</v>
      </c>
    </row>
    <row r="15" spans="1:56" x14ac:dyDescent="0.25">
      <c r="C15">
        <v>2017</v>
      </c>
      <c r="D15">
        <f>E14</f>
        <v>2018</v>
      </c>
      <c r="E15">
        <f>F14</f>
        <v>2019</v>
      </c>
      <c r="F15">
        <f>G14</f>
        <v>2020</v>
      </c>
      <c r="AC15" s="165" t="s">
        <v>692</v>
      </c>
      <c r="AD15" s="165" t="s">
        <v>609</v>
      </c>
      <c r="AE15" s="165">
        <v>1.1838E-2</v>
      </c>
      <c r="AF15" s="165" t="s">
        <v>556</v>
      </c>
      <c r="AG15" t="s">
        <v>691</v>
      </c>
      <c r="AH15" t="s">
        <v>690</v>
      </c>
      <c r="AJ15" t="s">
        <v>5</v>
      </c>
      <c r="AS15" t="s">
        <v>689</v>
      </c>
      <c r="AT15" t="s">
        <v>688</v>
      </c>
      <c r="AU15" t="s">
        <v>687</v>
      </c>
      <c r="AV15" t="s">
        <v>686</v>
      </c>
      <c r="AW15" t="s">
        <v>685</v>
      </c>
      <c r="AX15" t="s">
        <v>684</v>
      </c>
      <c r="AZ15" t="s">
        <v>683</v>
      </c>
      <c r="BA15" t="s">
        <v>682</v>
      </c>
      <c r="BD15" t="s">
        <v>681</v>
      </c>
    </row>
    <row r="16" spans="1:56" x14ac:dyDescent="0.25">
      <c r="C16">
        <v>2018</v>
      </c>
      <c r="D16">
        <f>E15</f>
        <v>2019</v>
      </c>
      <c r="E16">
        <f>F15</f>
        <v>2020</v>
      </c>
      <c r="AC16" s="165" t="s">
        <v>680</v>
      </c>
      <c r="AD16" s="165" t="s">
        <v>609</v>
      </c>
      <c r="AE16" s="165">
        <v>2.0799999999999999E-4</v>
      </c>
      <c r="AF16" s="165" t="s">
        <v>556</v>
      </c>
      <c r="AG16" t="s">
        <v>679</v>
      </c>
      <c r="AH16" t="s">
        <v>678</v>
      </c>
      <c r="AS16" t="s">
        <v>677</v>
      </c>
      <c r="AT16" t="s">
        <v>676</v>
      </c>
      <c r="AU16" t="s">
        <v>675</v>
      </c>
      <c r="AV16" t="s">
        <v>674</v>
      </c>
      <c r="AW16" t="s">
        <v>673</v>
      </c>
      <c r="AX16" t="s">
        <v>672</v>
      </c>
      <c r="AZ16" t="s">
        <v>671</v>
      </c>
      <c r="BA16" t="s">
        <v>670</v>
      </c>
      <c r="BD16" t="s">
        <v>669</v>
      </c>
    </row>
    <row r="17" spans="3:56" x14ac:dyDescent="0.25">
      <c r="C17">
        <v>2019</v>
      </c>
      <c r="D17">
        <f>E16</f>
        <v>2020</v>
      </c>
      <c r="AC17" s="165" t="s">
        <v>668</v>
      </c>
      <c r="AD17" s="165" t="s">
        <v>609</v>
      </c>
      <c r="AE17" s="165">
        <v>0.214508</v>
      </c>
      <c r="AF17" s="165" t="s">
        <v>556</v>
      </c>
      <c r="AG17" t="s">
        <v>5</v>
      </c>
      <c r="AH17" t="s">
        <v>535</v>
      </c>
      <c r="AT17" t="s">
        <v>667</v>
      </c>
      <c r="AU17" t="s">
        <v>666</v>
      </c>
      <c r="AV17" t="s">
        <v>665</v>
      </c>
      <c r="AW17" t="s">
        <v>664</v>
      </c>
      <c r="AX17" t="s">
        <v>663</v>
      </c>
      <c r="AZ17" t="s">
        <v>662</v>
      </c>
      <c r="BA17" t="s">
        <v>661</v>
      </c>
      <c r="BD17" t="s">
        <v>660</v>
      </c>
    </row>
    <row r="18" spans="3:56" x14ac:dyDescent="0.25">
      <c r="C18">
        <v>2020</v>
      </c>
      <c r="AC18" s="165" t="s">
        <v>659</v>
      </c>
      <c r="AD18" s="165" t="s">
        <v>658</v>
      </c>
      <c r="AE18" s="166">
        <v>1.5022500000000001</v>
      </c>
      <c r="AF18" s="166" t="s">
        <v>657</v>
      </c>
      <c r="AT18" t="s">
        <v>656</v>
      </c>
      <c r="AU18" t="s">
        <v>655</v>
      </c>
      <c r="AV18" t="s">
        <v>654</v>
      </c>
      <c r="AW18" t="s">
        <v>653</v>
      </c>
      <c r="AX18" t="s">
        <v>652</v>
      </c>
      <c r="AZ18" t="s">
        <v>651</v>
      </c>
      <c r="BD18" t="s">
        <v>650</v>
      </c>
    </row>
    <row r="19" spans="3:56" x14ac:dyDescent="0.25">
      <c r="C19" t="s">
        <v>649</v>
      </c>
      <c r="D19" t="str">
        <f>C20</f>
        <v>2006/07</v>
      </c>
      <c r="E19" t="str">
        <f>C21</f>
        <v>2007/08</v>
      </c>
      <c r="F19" t="str">
        <f>C22</f>
        <v>2008/09</v>
      </c>
      <c r="G19" t="str">
        <f>C23</f>
        <v>2009/10</v>
      </c>
      <c r="H19" t="str">
        <f>C24</f>
        <v>2010/11</v>
      </c>
      <c r="I19" t="str">
        <f>C25</f>
        <v>2011/12</v>
      </c>
      <c r="J19" t="str">
        <f>C26</f>
        <v>2012/13</v>
      </c>
      <c r="K19" t="str">
        <f>C27</f>
        <v>2013/14</v>
      </c>
      <c r="L19" t="str">
        <f>C28</f>
        <v>2014/15</v>
      </c>
      <c r="M19" t="str">
        <f>C29</f>
        <v>2015/16</v>
      </c>
      <c r="N19" t="str">
        <f>C30</f>
        <v>2016/17</v>
      </c>
      <c r="O19" t="str">
        <f>C31</f>
        <v>2017/18</v>
      </c>
      <c r="P19" t="str">
        <f>C32</f>
        <v>2018/19</v>
      </c>
      <c r="Q19" t="str">
        <f>C33</f>
        <v>2019/20</v>
      </c>
      <c r="R19" t="s">
        <v>641</v>
      </c>
      <c r="AC19" s="118" t="s">
        <v>648</v>
      </c>
      <c r="AD19" s="165" t="s">
        <v>609</v>
      </c>
      <c r="AE19" s="166">
        <v>0.21676999999999999</v>
      </c>
      <c r="AF19" s="166" t="s">
        <v>556</v>
      </c>
      <c r="AT19" t="s">
        <v>647</v>
      </c>
      <c r="AU19" t="s">
        <v>646</v>
      </c>
      <c r="AV19" t="s">
        <v>645</v>
      </c>
      <c r="AW19" t="s">
        <v>644</v>
      </c>
      <c r="BD19" t="s">
        <v>643</v>
      </c>
    </row>
    <row r="20" spans="3:56" x14ac:dyDescent="0.25">
      <c r="C20" t="s">
        <v>642</v>
      </c>
      <c r="D20" t="str">
        <f>C21</f>
        <v>2007/08</v>
      </c>
      <c r="E20" t="str">
        <f>C22</f>
        <v>2008/09</v>
      </c>
      <c r="F20" t="str">
        <f t="shared" ref="F20:P20" si="9">G19</f>
        <v>2009/10</v>
      </c>
      <c r="G20" t="str">
        <f t="shared" si="9"/>
        <v>2010/11</v>
      </c>
      <c r="H20" t="str">
        <f t="shared" si="9"/>
        <v>2011/12</v>
      </c>
      <c r="I20" t="str">
        <f t="shared" si="9"/>
        <v>2012/13</v>
      </c>
      <c r="J20" t="str">
        <f t="shared" si="9"/>
        <v>2013/14</v>
      </c>
      <c r="K20" t="str">
        <f t="shared" si="9"/>
        <v>2014/15</v>
      </c>
      <c r="L20" t="str">
        <f t="shared" si="9"/>
        <v>2015/16</v>
      </c>
      <c r="M20" t="str">
        <f t="shared" si="9"/>
        <v>2016/17</v>
      </c>
      <c r="N20" t="str">
        <f t="shared" si="9"/>
        <v>2017/18</v>
      </c>
      <c r="O20" t="str">
        <f t="shared" si="9"/>
        <v>2018/19</v>
      </c>
      <c r="P20" t="str">
        <f t="shared" si="9"/>
        <v>2019/20</v>
      </c>
      <c r="Q20" t="s">
        <v>641</v>
      </c>
      <c r="AC20" s="165" t="s">
        <v>640</v>
      </c>
      <c r="AD20" s="165" t="s">
        <v>609</v>
      </c>
      <c r="AE20" s="168" t="s">
        <v>586</v>
      </c>
      <c r="AF20" s="166" t="s">
        <v>556</v>
      </c>
      <c r="AT20" t="s">
        <v>639</v>
      </c>
      <c r="AV20" t="s">
        <v>638</v>
      </c>
      <c r="AW20" t="s">
        <v>637</v>
      </c>
      <c r="BD20" t="s">
        <v>636</v>
      </c>
    </row>
    <row r="21" spans="3:56" x14ac:dyDescent="0.25">
      <c r="C21" t="s">
        <v>635</v>
      </c>
      <c r="D21" t="str">
        <f t="shared" ref="D21:O21" si="10">E20</f>
        <v>2008/09</v>
      </c>
      <c r="E21" t="str">
        <f t="shared" si="10"/>
        <v>2009/10</v>
      </c>
      <c r="F21" t="str">
        <f t="shared" si="10"/>
        <v>2010/11</v>
      </c>
      <c r="G21" t="str">
        <f t="shared" si="10"/>
        <v>2011/12</v>
      </c>
      <c r="H21" t="str">
        <f t="shared" si="10"/>
        <v>2012/13</v>
      </c>
      <c r="I21" t="str">
        <f t="shared" si="10"/>
        <v>2013/14</v>
      </c>
      <c r="J21" t="str">
        <f t="shared" si="10"/>
        <v>2014/15</v>
      </c>
      <c r="K21" t="str">
        <f t="shared" si="10"/>
        <v>2015/16</v>
      </c>
      <c r="L21" t="str">
        <f t="shared" si="10"/>
        <v>2016/17</v>
      </c>
      <c r="M21" t="str">
        <f t="shared" si="10"/>
        <v>2017/18</v>
      </c>
      <c r="N21" t="str">
        <f t="shared" si="10"/>
        <v>2018/19</v>
      </c>
      <c r="O21" t="str">
        <f t="shared" si="10"/>
        <v>2019/20</v>
      </c>
      <c r="AC21" s="118" t="s">
        <v>634</v>
      </c>
      <c r="AD21" s="118" t="s">
        <v>609</v>
      </c>
      <c r="AE21" s="171">
        <v>0</v>
      </c>
      <c r="AF21" s="118" t="s">
        <v>556</v>
      </c>
      <c r="AT21" t="s">
        <v>633</v>
      </c>
      <c r="AV21" t="s">
        <v>632</v>
      </c>
      <c r="AW21" t="s">
        <v>631</v>
      </c>
      <c r="BD21" t="s">
        <v>630</v>
      </c>
    </row>
    <row r="22" spans="3:56" x14ac:dyDescent="0.25">
      <c r="C22" t="s">
        <v>629</v>
      </c>
      <c r="D22" t="str">
        <f t="shared" ref="D22:N22" si="11">E21</f>
        <v>2009/10</v>
      </c>
      <c r="E22" t="str">
        <f t="shared" si="11"/>
        <v>2010/11</v>
      </c>
      <c r="F22" t="str">
        <f t="shared" si="11"/>
        <v>2011/12</v>
      </c>
      <c r="G22" t="str">
        <f t="shared" si="11"/>
        <v>2012/13</v>
      </c>
      <c r="H22" t="str">
        <f t="shared" si="11"/>
        <v>2013/14</v>
      </c>
      <c r="I22" t="str">
        <f t="shared" si="11"/>
        <v>2014/15</v>
      </c>
      <c r="J22" t="str">
        <f t="shared" si="11"/>
        <v>2015/16</v>
      </c>
      <c r="K22" t="str">
        <f t="shared" si="11"/>
        <v>2016/17</v>
      </c>
      <c r="L22" t="str">
        <f t="shared" si="11"/>
        <v>2017/18</v>
      </c>
      <c r="M22" t="str">
        <f t="shared" si="11"/>
        <v>2018/19</v>
      </c>
      <c r="N22" t="str">
        <f t="shared" si="11"/>
        <v>2019/20</v>
      </c>
      <c r="AC22" s="118" t="s">
        <v>628</v>
      </c>
      <c r="AD22" s="118" t="s">
        <v>609</v>
      </c>
      <c r="AE22" s="171">
        <v>0</v>
      </c>
      <c r="AF22" s="118" t="s">
        <v>627</v>
      </c>
      <c r="AT22" t="s">
        <v>626</v>
      </c>
      <c r="AW22" t="s">
        <v>625</v>
      </c>
      <c r="BD22" t="s">
        <v>624</v>
      </c>
    </row>
    <row r="23" spans="3:56" x14ac:dyDescent="0.25">
      <c r="C23" t="s">
        <v>623</v>
      </c>
      <c r="D23" t="str">
        <f t="shared" ref="D23:M23" si="12">E22</f>
        <v>2010/11</v>
      </c>
      <c r="E23" t="str">
        <f t="shared" si="12"/>
        <v>2011/12</v>
      </c>
      <c r="F23" t="str">
        <f t="shared" si="12"/>
        <v>2012/13</v>
      </c>
      <c r="G23" t="str">
        <f t="shared" si="12"/>
        <v>2013/14</v>
      </c>
      <c r="H23" t="str">
        <f t="shared" si="12"/>
        <v>2014/15</v>
      </c>
      <c r="I23" t="str">
        <f t="shared" si="12"/>
        <v>2015/16</v>
      </c>
      <c r="J23" t="str">
        <f t="shared" si="12"/>
        <v>2016/17</v>
      </c>
      <c r="K23" t="str">
        <f t="shared" si="12"/>
        <v>2017/18</v>
      </c>
      <c r="L23" t="str">
        <f t="shared" si="12"/>
        <v>2018/19</v>
      </c>
      <c r="M23" t="str">
        <f t="shared" si="12"/>
        <v>2019/20</v>
      </c>
      <c r="AC23" s="169" t="s">
        <v>622</v>
      </c>
      <c r="AD23" s="169" t="s">
        <v>609</v>
      </c>
      <c r="AE23" s="170">
        <v>0</v>
      </c>
      <c r="AF23" s="169" t="s">
        <v>556</v>
      </c>
      <c r="AT23" t="s">
        <v>621</v>
      </c>
      <c r="AW23" t="s">
        <v>620</v>
      </c>
      <c r="BD23" t="s">
        <v>619</v>
      </c>
    </row>
    <row r="24" spans="3:56" x14ac:dyDescent="0.25">
      <c r="C24" t="s">
        <v>618</v>
      </c>
      <c r="D24" t="str">
        <f t="shared" ref="D24:L24" si="13">E23</f>
        <v>2011/12</v>
      </c>
      <c r="E24" t="str">
        <f t="shared" si="13"/>
        <v>2012/13</v>
      </c>
      <c r="F24" t="str">
        <f t="shared" si="13"/>
        <v>2013/14</v>
      </c>
      <c r="G24" t="str">
        <f t="shared" si="13"/>
        <v>2014/15</v>
      </c>
      <c r="H24" t="str">
        <f t="shared" si="13"/>
        <v>2015/16</v>
      </c>
      <c r="I24" t="str">
        <f t="shared" si="13"/>
        <v>2016/17</v>
      </c>
      <c r="J24" t="str">
        <f t="shared" si="13"/>
        <v>2017/18</v>
      </c>
      <c r="K24" t="str">
        <f t="shared" si="13"/>
        <v>2018/19</v>
      </c>
      <c r="L24" t="str">
        <f t="shared" si="13"/>
        <v>2019/20</v>
      </c>
      <c r="AC24" s="169" t="s">
        <v>617</v>
      </c>
      <c r="AD24" s="169" t="s">
        <v>609</v>
      </c>
      <c r="AE24" s="170">
        <v>0</v>
      </c>
      <c r="AF24" s="169" t="s">
        <v>556</v>
      </c>
      <c r="AT24" t="s">
        <v>616</v>
      </c>
      <c r="AW24" t="s">
        <v>615</v>
      </c>
    </row>
    <row r="25" spans="3:56" x14ac:dyDescent="0.25">
      <c r="C25" t="s">
        <v>614</v>
      </c>
      <c r="D25" t="str">
        <f t="shared" ref="D25:K25" si="14">E24</f>
        <v>2012/13</v>
      </c>
      <c r="E25" t="str">
        <f t="shared" si="14"/>
        <v>2013/14</v>
      </c>
      <c r="F25" t="str">
        <f t="shared" si="14"/>
        <v>2014/15</v>
      </c>
      <c r="G25" t="str">
        <f t="shared" si="14"/>
        <v>2015/16</v>
      </c>
      <c r="H25" t="str">
        <f t="shared" si="14"/>
        <v>2016/17</v>
      </c>
      <c r="I25" t="str">
        <f t="shared" si="14"/>
        <v>2017/18</v>
      </c>
      <c r="J25" t="str">
        <f t="shared" si="14"/>
        <v>2018/19</v>
      </c>
      <c r="K25" t="str">
        <f t="shared" si="14"/>
        <v>2019/20</v>
      </c>
      <c r="AC25" s="169" t="s">
        <v>613</v>
      </c>
      <c r="AD25" s="169" t="s">
        <v>609</v>
      </c>
      <c r="AE25" s="170">
        <v>0</v>
      </c>
      <c r="AF25" s="169" t="s">
        <v>556</v>
      </c>
      <c r="AT25" t="s">
        <v>612</v>
      </c>
    </row>
    <row r="26" spans="3:56" x14ac:dyDescent="0.25">
      <c r="C26" t="s">
        <v>611</v>
      </c>
      <c r="D26" t="str">
        <f t="shared" ref="D26:J26" si="15">E25</f>
        <v>2013/14</v>
      </c>
      <c r="E26" t="str">
        <f t="shared" si="15"/>
        <v>2014/15</v>
      </c>
      <c r="F26" t="str">
        <f t="shared" si="15"/>
        <v>2015/16</v>
      </c>
      <c r="G26" t="str">
        <f t="shared" si="15"/>
        <v>2016/17</v>
      </c>
      <c r="H26" t="str">
        <f t="shared" si="15"/>
        <v>2017/18</v>
      </c>
      <c r="I26" t="str">
        <f t="shared" si="15"/>
        <v>2018/19</v>
      </c>
      <c r="J26" t="str">
        <f t="shared" si="15"/>
        <v>2019/20</v>
      </c>
      <c r="AC26" s="169" t="s">
        <v>610</v>
      </c>
      <c r="AD26" s="169" t="s">
        <v>609</v>
      </c>
      <c r="AE26" s="170">
        <v>0</v>
      </c>
      <c r="AF26" s="169" t="s">
        <v>556</v>
      </c>
    </row>
    <row r="27" spans="3:56" x14ac:dyDescent="0.25">
      <c r="C27" t="s">
        <v>608</v>
      </c>
      <c r="D27" t="str">
        <f t="shared" ref="D27:I27" si="16">E26</f>
        <v>2014/15</v>
      </c>
      <c r="E27" t="str">
        <f t="shared" si="16"/>
        <v>2015/16</v>
      </c>
      <c r="F27" t="str">
        <f t="shared" si="16"/>
        <v>2016/17</v>
      </c>
      <c r="G27" t="str">
        <f t="shared" si="16"/>
        <v>2017/18</v>
      </c>
      <c r="H27" t="str">
        <f t="shared" si="16"/>
        <v>2018/19</v>
      </c>
      <c r="I27" t="str">
        <f t="shared" si="16"/>
        <v>2019/20</v>
      </c>
      <c r="AC27" s="165" t="s">
        <v>607</v>
      </c>
      <c r="AD27" s="165" t="s">
        <v>583</v>
      </c>
      <c r="AE27" s="167">
        <v>289.83554099999998</v>
      </c>
      <c r="AF27" s="165" t="s">
        <v>585</v>
      </c>
    </row>
    <row r="28" spans="3:56" x14ac:dyDescent="0.25">
      <c r="C28" t="s">
        <v>606</v>
      </c>
      <c r="D28" t="str">
        <f>E27</f>
        <v>2015/16</v>
      </c>
      <c r="E28" t="str">
        <f>F27</f>
        <v>2016/17</v>
      </c>
      <c r="F28" t="str">
        <f>G27</f>
        <v>2017/18</v>
      </c>
      <c r="G28" t="str">
        <f>H27</f>
        <v>2018/19</v>
      </c>
      <c r="H28" t="str">
        <f>I27</f>
        <v>2019/20</v>
      </c>
      <c r="AC28" s="165" t="s">
        <v>605</v>
      </c>
      <c r="AD28" s="165" t="s">
        <v>583</v>
      </c>
      <c r="AE28" s="167">
        <v>199</v>
      </c>
      <c r="AF28" s="165" t="s">
        <v>585</v>
      </c>
    </row>
    <row r="29" spans="3:56" x14ac:dyDescent="0.25">
      <c r="C29" t="s">
        <v>604</v>
      </c>
      <c r="D29" t="str">
        <f>E28</f>
        <v>2016/17</v>
      </c>
      <c r="E29" t="str">
        <f>F28</f>
        <v>2017/18</v>
      </c>
      <c r="F29" t="str">
        <f>G28</f>
        <v>2018/19</v>
      </c>
      <c r="G29" t="str">
        <f>H28</f>
        <v>2019/20</v>
      </c>
      <c r="AC29" s="165" t="s">
        <v>603</v>
      </c>
      <c r="AD29" s="165" t="s">
        <v>583</v>
      </c>
      <c r="AE29" s="167">
        <v>6</v>
      </c>
      <c r="AF29" s="165" t="s">
        <v>585</v>
      </c>
    </row>
    <row r="30" spans="3:56" x14ac:dyDescent="0.25">
      <c r="C30" t="s">
        <v>602</v>
      </c>
      <c r="D30" t="str">
        <f>E29</f>
        <v>2017/18</v>
      </c>
      <c r="E30" t="str">
        <f>F29</f>
        <v>2018/19</v>
      </c>
      <c r="F30" t="str">
        <f>G29</f>
        <v>2019/20</v>
      </c>
      <c r="AC30" s="165" t="s">
        <v>601</v>
      </c>
      <c r="AD30" s="165" t="s">
        <v>583</v>
      </c>
      <c r="AE30" s="167">
        <v>21</v>
      </c>
      <c r="AF30" s="165" t="s">
        <v>585</v>
      </c>
    </row>
    <row r="31" spans="3:56" x14ac:dyDescent="0.25">
      <c r="C31" t="s">
        <v>600</v>
      </c>
      <c r="D31" t="str">
        <f>E30</f>
        <v>2018/19</v>
      </c>
      <c r="E31" t="str">
        <f>F30</f>
        <v>2019/20</v>
      </c>
      <c r="AC31" s="165" t="s">
        <v>599</v>
      </c>
      <c r="AD31" s="165" t="s">
        <v>583</v>
      </c>
      <c r="AE31" s="167">
        <v>6</v>
      </c>
      <c r="AF31" s="165" t="s">
        <v>585</v>
      </c>
    </row>
    <row r="32" spans="3:56" x14ac:dyDescent="0.25">
      <c r="C32" t="s">
        <v>598</v>
      </c>
      <c r="D32" t="str">
        <f>E31</f>
        <v>2019/20</v>
      </c>
      <c r="AC32" s="165" t="s">
        <v>597</v>
      </c>
      <c r="AD32" s="165" t="s">
        <v>583</v>
      </c>
      <c r="AE32" s="167">
        <v>21</v>
      </c>
      <c r="AF32" s="165" t="s">
        <v>585</v>
      </c>
    </row>
    <row r="33" spans="3:32" x14ac:dyDescent="0.25">
      <c r="C33" t="s">
        <v>596</v>
      </c>
      <c r="AC33" s="165" t="s">
        <v>595</v>
      </c>
      <c r="AD33" s="165" t="s">
        <v>583</v>
      </c>
      <c r="AE33" s="167">
        <v>21</v>
      </c>
      <c r="AF33" s="165" t="s">
        <v>585</v>
      </c>
    </row>
    <row r="34" spans="3:32" x14ac:dyDescent="0.25">
      <c r="AC34" s="165" t="s">
        <v>594</v>
      </c>
      <c r="AD34" s="165" t="s">
        <v>583</v>
      </c>
      <c r="AE34" s="167">
        <v>21</v>
      </c>
      <c r="AF34" s="165" t="s">
        <v>585</v>
      </c>
    </row>
    <row r="35" spans="3:32" x14ac:dyDescent="0.25">
      <c r="AC35" s="165" t="s">
        <v>593</v>
      </c>
      <c r="AD35" s="165" t="s">
        <v>583</v>
      </c>
      <c r="AE35" s="167">
        <v>21</v>
      </c>
      <c r="AF35" s="165" t="s">
        <v>585</v>
      </c>
    </row>
    <row r="36" spans="3:32" x14ac:dyDescent="0.25">
      <c r="AC36" s="165" t="s">
        <v>592</v>
      </c>
      <c r="AD36" s="165" t="s">
        <v>583</v>
      </c>
      <c r="AE36" s="167">
        <v>21</v>
      </c>
      <c r="AF36" s="165" t="s">
        <v>585</v>
      </c>
    </row>
    <row r="37" spans="3:32" x14ac:dyDescent="0.25">
      <c r="AC37" s="165" t="s">
        <v>591</v>
      </c>
      <c r="AD37" s="165" t="s">
        <v>583</v>
      </c>
      <c r="AE37" s="167">
        <v>21</v>
      </c>
      <c r="AF37" s="165" t="s">
        <v>585</v>
      </c>
    </row>
    <row r="38" spans="3:32" x14ac:dyDescent="0.25">
      <c r="AC38" s="165" t="s">
        <v>590</v>
      </c>
      <c r="AD38" s="165" t="s">
        <v>583</v>
      </c>
      <c r="AE38" s="167">
        <v>1.37</v>
      </c>
      <c r="AF38" s="165" t="s">
        <v>585</v>
      </c>
    </row>
    <row r="39" spans="3:32" x14ac:dyDescent="0.25">
      <c r="AC39" s="165" t="s">
        <v>589</v>
      </c>
      <c r="AD39" s="165" t="s">
        <v>583</v>
      </c>
      <c r="AE39" s="168" t="s">
        <v>586</v>
      </c>
      <c r="AF39" s="165" t="s">
        <v>585</v>
      </c>
    </row>
    <row r="40" spans="3:32" x14ac:dyDescent="0.25">
      <c r="AC40" s="165" t="s">
        <v>588</v>
      </c>
      <c r="AD40" s="165" t="s">
        <v>583</v>
      </c>
      <c r="AE40" s="168" t="s">
        <v>586</v>
      </c>
      <c r="AF40" s="165" t="s">
        <v>585</v>
      </c>
    </row>
    <row r="41" spans="3:32" x14ac:dyDescent="0.25">
      <c r="AC41" s="165" t="s">
        <v>587</v>
      </c>
      <c r="AD41" s="165" t="s">
        <v>583</v>
      </c>
      <c r="AE41" s="168" t="s">
        <v>586</v>
      </c>
      <c r="AF41" s="165" t="s">
        <v>585</v>
      </c>
    </row>
    <row r="42" spans="3:32" x14ac:dyDescent="0.25">
      <c r="AC42" s="165" t="s">
        <v>584</v>
      </c>
      <c r="AD42" s="165" t="s">
        <v>583</v>
      </c>
      <c r="AE42" s="167">
        <v>21</v>
      </c>
      <c r="AF42" s="118" t="s">
        <v>582</v>
      </c>
    </row>
    <row r="43" spans="3:32" x14ac:dyDescent="0.25">
      <c r="AC43" s="169" t="s">
        <v>581</v>
      </c>
      <c r="AD43" s="169" t="s">
        <v>560</v>
      </c>
      <c r="AE43" s="164" t="s">
        <v>551</v>
      </c>
      <c r="AF43" s="164"/>
    </row>
    <row r="44" spans="3:32" x14ac:dyDescent="0.25">
      <c r="AC44" s="169" t="s">
        <v>580</v>
      </c>
      <c r="AD44" s="169" t="s">
        <v>560</v>
      </c>
      <c r="AE44" s="169">
        <v>0.29315999999999998</v>
      </c>
      <c r="AF44" s="169" t="s">
        <v>559</v>
      </c>
    </row>
    <row r="45" spans="3:32" x14ac:dyDescent="0.25">
      <c r="AC45" s="169" t="s">
        <v>579</v>
      </c>
      <c r="AD45" s="169" t="s">
        <v>560</v>
      </c>
      <c r="AE45" s="169">
        <v>0.16625000000000001</v>
      </c>
      <c r="AF45" s="169" t="s">
        <v>559</v>
      </c>
    </row>
    <row r="46" spans="3:32" x14ac:dyDescent="0.25">
      <c r="AC46" s="169" t="s">
        <v>578</v>
      </c>
      <c r="AD46" s="169" t="s">
        <v>560</v>
      </c>
      <c r="AE46" s="169">
        <v>0.21021999999999999</v>
      </c>
      <c r="AF46" s="169" t="s">
        <v>559</v>
      </c>
    </row>
    <row r="47" spans="3:32" x14ac:dyDescent="0.25">
      <c r="AC47" s="165" t="s">
        <v>577</v>
      </c>
      <c r="AD47" s="165" t="s">
        <v>560</v>
      </c>
      <c r="AE47" s="165">
        <v>4.7379999999999999E-2</v>
      </c>
      <c r="AF47" s="165" t="s">
        <v>559</v>
      </c>
    </row>
    <row r="48" spans="3:32" x14ac:dyDescent="0.25">
      <c r="AC48" s="165" t="s">
        <v>576</v>
      </c>
      <c r="AD48" s="165" t="s">
        <v>560</v>
      </c>
      <c r="AE48" s="165">
        <v>0.18546000000000001</v>
      </c>
      <c r="AF48" s="165" t="s">
        <v>559</v>
      </c>
    </row>
    <row r="49" spans="29:32" x14ac:dyDescent="0.25">
      <c r="AC49" s="165" t="s">
        <v>575</v>
      </c>
      <c r="AD49" s="165" t="s">
        <v>560</v>
      </c>
      <c r="AE49" s="165">
        <v>0.19388</v>
      </c>
      <c r="AF49" s="165" t="s">
        <v>559</v>
      </c>
    </row>
    <row r="50" spans="29:32" x14ac:dyDescent="0.25">
      <c r="AC50" s="169" t="s">
        <v>574</v>
      </c>
      <c r="AD50" s="169" t="s">
        <v>572</v>
      </c>
      <c r="AE50" s="169">
        <v>0.21634400000000001</v>
      </c>
      <c r="AF50" s="169" t="s">
        <v>571</v>
      </c>
    </row>
    <row r="51" spans="29:32" x14ac:dyDescent="0.25">
      <c r="AC51" s="169" t="s">
        <v>573</v>
      </c>
      <c r="AD51" s="169" t="s">
        <v>572</v>
      </c>
      <c r="AE51" s="169">
        <v>0.33604699999999998</v>
      </c>
      <c r="AF51" s="169" t="s">
        <v>571</v>
      </c>
    </row>
    <row r="52" spans="29:32" x14ac:dyDescent="0.25">
      <c r="AC52" s="165" t="s">
        <v>570</v>
      </c>
      <c r="AD52" s="165" t="s">
        <v>566</v>
      </c>
      <c r="AE52" s="166">
        <v>0.25092300000000001</v>
      </c>
      <c r="AF52" s="166" t="s">
        <v>565</v>
      </c>
    </row>
    <row r="53" spans="29:32" x14ac:dyDescent="0.25">
      <c r="AC53" s="165" t="s">
        <v>569</v>
      </c>
      <c r="AD53" s="165" t="s">
        <v>566</v>
      </c>
      <c r="AE53" s="166">
        <v>0.82374999999999998</v>
      </c>
      <c r="AF53" s="166" t="s">
        <v>565</v>
      </c>
    </row>
    <row r="54" spans="29:32" x14ac:dyDescent="0.25">
      <c r="AC54" s="165" t="s">
        <v>568</v>
      </c>
      <c r="AD54" s="165" t="s">
        <v>566</v>
      </c>
      <c r="AE54" s="166">
        <v>0.94411</v>
      </c>
      <c r="AF54" s="166" t="s">
        <v>565</v>
      </c>
    </row>
    <row r="55" spans="29:32" x14ac:dyDescent="0.25">
      <c r="AC55" s="165" t="s">
        <v>567</v>
      </c>
      <c r="AD55" s="165" t="s">
        <v>566</v>
      </c>
      <c r="AE55" s="166">
        <v>0.88483999999999996</v>
      </c>
      <c r="AF55" s="166" t="s">
        <v>565</v>
      </c>
    </row>
    <row r="56" spans="29:32" x14ac:dyDescent="0.25">
      <c r="AC56" s="165" t="s">
        <v>564</v>
      </c>
      <c r="AD56" s="165" t="s">
        <v>560</v>
      </c>
      <c r="AE56" s="165">
        <v>0.10946</v>
      </c>
      <c r="AF56" s="165" t="s">
        <v>559</v>
      </c>
    </row>
    <row r="57" spans="29:32" x14ac:dyDescent="0.25">
      <c r="AC57" s="165" t="s">
        <v>563</v>
      </c>
      <c r="AD57" s="165" t="s">
        <v>560</v>
      </c>
      <c r="AE57" s="165">
        <v>0.21876999999999999</v>
      </c>
      <c r="AF57" s="165" t="s">
        <v>559</v>
      </c>
    </row>
    <row r="58" spans="29:32" x14ac:dyDescent="0.25">
      <c r="AC58" s="165" t="s">
        <v>562</v>
      </c>
      <c r="AD58" s="165" t="s">
        <v>560</v>
      </c>
      <c r="AE58" s="165">
        <v>0.17755000000000001</v>
      </c>
      <c r="AF58" s="165" t="s">
        <v>559</v>
      </c>
    </row>
    <row r="59" spans="29:32" x14ac:dyDescent="0.25">
      <c r="AC59" s="165" t="s">
        <v>561</v>
      </c>
      <c r="AD59" s="165" t="s">
        <v>560</v>
      </c>
      <c r="AE59" s="165">
        <v>0.116082</v>
      </c>
      <c r="AF59" s="165" t="s">
        <v>559</v>
      </c>
    </row>
    <row r="60" spans="29:32" x14ac:dyDescent="0.25">
      <c r="AC60" s="165" t="s">
        <v>558</v>
      </c>
      <c r="AD60" s="164" t="s">
        <v>552</v>
      </c>
      <c r="AE60" s="164" t="s">
        <v>551</v>
      </c>
      <c r="AF60" s="164"/>
    </row>
    <row r="61" spans="29:32" x14ac:dyDescent="0.25">
      <c r="AC61" s="165" t="s">
        <v>557</v>
      </c>
      <c r="AD61" s="164" t="s">
        <v>552</v>
      </c>
      <c r="AE61" s="164" t="s">
        <v>551</v>
      </c>
      <c r="AF61" s="164" t="s">
        <v>556</v>
      </c>
    </row>
    <row r="62" spans="29:32" x14ac:dyDescent="0.25">
      <c r="AC62" s="164" t="s">
        <v>555</v>
      </c>
      <c r="AD62" s="164" t="s">
        <v>552</v>
      </c>
      <c r="AE62" s="164" t="s">
        <v>551</v>
      </c>
      <c r="AF62" s="164"/>
    </row>
    <row r="63" spans="29:32" x14ac:dyDescent="0.25">
      <c r="AC63" s="164" t="s">
        <v>554</v>
      </c>
      <c r="AD63" s="164" t="s">
        <v>552</v>
      </c>
      <c r="AE63" s="164" t="s">
        <v>551</v>
      </c>
      <c r="AF63" s="164"/>
    </row>
    <row r="64" spans="29:32" x14ac:dyDescent="0.25">
      <c r="AC64" s="164" t="s">
        <v>553</v>
      </c>
      <c r="AD64" s="164" t="s">
        <v>552</v>
      </c>
      <c r="AE64" s="164" t="s">
        <v>551</v>
      </c>
      <c r="AF64" s="164"/>
    </row>
  </sheetData>
  <pageMargins left="0.7" right="0.7" top="0.75" bottom="0.75" header="0.3" footer="0.3"/>
  <pageSetup paperSize="9" orientation="portrait" r:id="rId1"/>
  <headerFooter>
    <oddFooter>&amp;C&amp;"arial unicode ms,Bold"CLASSIFICATION: &amp;K00C000UNCLASSIFIED</oddFooter>
    <evenFooter>&amp;C&amp;"arial unicode ms,Bold"CLASSIFICATION: &amp;K00C000UNCLASSIFIED</evenFooter>
    <firstFooter>&amp;C&amp;"arial unicode ms,Bold"CLASSIFICATION: &amp;K00C000UNCLASSIFIED</first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P88"/>
  <sheetViews>
    <sheetView topLeftCell="A10" zoomScale="90" zoomScaleNormal="90" workbookViewId="0">
      <selection activeCell="I42" sqref="I42"/>
    </sheetView>
  </sheetViews>
  <sheetFormatPr defaultRowHeight="15" x14ac:dyDescent="0.25"/>
  <cols>
    <col min="4" max="4" width="13.5703125" customWidth="1"/>
  </cols>
  <sheetData>
    <row r="2" spans="2:16" x14ac:dyDescent="0.25">
      <c r="M2" t="s">
        <v>82</v>
      </c>
      <c r="P2" t="s">
        <v>300</v>
      </c>
    </row>
    <row r="3" spans="2:16" ht="26.25" x14ac:dyDescent="0.25">
      <c r="B3" s="21" t="s">
        <v>168</v>
      </c>
      <c r="C3" s="21" t="s">
        <v>170</v>
      </c>
      <c r="D3" s="6"/>
      <c r="E3" s="6"/>
      <c r="F3" s="6"/>
      <c r="G3" s="6"/>
      <c r="H3" s="6"/>
      <c r="I3" s="21" t="s">
        <v>224</v>
      </c>
      <c r="J3" s="7" t="s">
        <v>63</v>
      </c>
      <c r="K3" s="7" t="s">
        <v>68</v>
      </c>
      <c r="L3" s="7" t="s">
        <v>71</v>
      </c>
      <c r="M3" s="7" t="s">
        <v>75</v>
      </c>
      <c r="P3" s="8" t="s">
        <v>297</v>
      </c>
    </row>
    <row r="4" spans="2:16" ht="26.25" x14ac:dyDescent="0.25">
      <c r="B4" s="21" t="s">
        <v>169</v>
      </c>
      <c r="C4" s="21" t="s">
        <v>171</v>
      </c>
      <c r="D4" s="6"/>
      <c r="E4" s="6"/>
      <c r="F4" s="6"/>
      <c r="G4" s="6"/>
      <c r="H4" s="6"/>
      <c r="I4" s="21" t="s">
        <v>225</v>
      </c>
      <c r="J4" s="7" t="s">
        <v>64</v>
      </c>
      <c r="K4" s="7" t="s">
        <v>69</v>
      </c>
      <c r="L4" s="7" t="s">
        <v>72</v>
      </c>
      <c r="M4" s="7" t="s">
        <v>76</v>
      </c>
      <c r="P4" s="8" t="s">
        <v>298</v>
      </c>
    </row>
    <row r="5" spans="2:16" ht="26.25" x14ac:dyDescent="0.25">
      <c r="B5" s="21" t="s">
        <v>58</v>
      </c>
      <c r="C5" s="21" t="s">
        <v>172</v>
      </c>
      <c r="D5" s="6"/>
      <c r="E5" s="6"/>
      <c r="F5" s="6"/>
      <c r="G5" s="6"/>
      <c r="H5" s="6"/>
      <c r="I5" s="21" t="s">
        <v>226</v>
      </c>
      <c r="J5" s="7" t="s">
        <v>65</v>
      </c>
      <c r="K5" s="7" t="s">
        <v>13</v>
      </c>
      <c r="L5" s="7" t="s">
        <v>73</v>
      </c>
      <c r="M5" s="7" t="s">
        <v>77</v>
      </c>
      <c r="P5" s="8" t="s">
        <v>4</v>
      </c>
    </row>
    <row r="6" spans="2:16" ht="39" x14ac:dyDescent="0.25">
      <c r="B6" s="21" t="s">
        <v>59</v>
      </c>
      <c r="C6" s="21" t="s">
        <v>61</v>
      </c>
      <c r="D6" s="6"/>
      <c r="E6" s="6"/>
      <c r="F6" s="6"/>
      <c r="H6" s="6"/>
      <c r="I6" s="21" t="s">
        <v>219</v>
      </c>
      <c r="M6" s="8" t="s">
        <v>78</v>
      </c>
      <c r="P6" s="8" t="s">
        <v>299</v>
      </c>
    </row>
    <row r="7" spans="2:16" ht="64.5" x14ac:dyDescent="0.25">
      <c r="D7" s="6"/>
      <c r="E7" s="6"/>
      <c r="F7" s="6"/>
      <c r="H7" s="6"/>
      <c r="I7" s="21" t="s">
        <v>220</v>
      </c>
      <c r="M7" s="8" t="s">
        <v>79</v>
      </c>
      <c r="P7" s="8" t="s">
        <v>7</v>
      </c>
    </row>
    <row r="8" spans="2:16" ht="64.5" x14ac:dyDescent="0.25">
      <c r="D8" s="6"/>
      <c r="E8" s="6"/>
      <c r="F8" s="6"/>
      <c r="H8" s="6"/>
      <c r="I8" s="24" t="s">
        <v>221</v>
      </c>
      <c r="M8" s="8" t="s">
        <v>80</v>
      </c>
      <c r="P8" s="8" t="s">
        <v>5</v>
      </c>
    </row>
    <row r="9" spans="2:16" ht="90" x14ac:dyDescent="0.25">
      <c r="D9" s="6"/>
      <c r="E9" s="6"/>
      <c r="H9" s="6"/>
      <c r="I9" s="21" t="s">
        <v>222</v>
      </c>
      <c r="M9" s="8" t="s">
        <v>81</v>
      </c>
    </row>
    <row r="10" spans="2:16" x14ac:dyDescent="0.25">
      <c r="D10" s="6"/>
      <c r="E10" s="6"/>
      <c r="I10" s="21" t="s">
        <v>166</v>
      </c>
    </row>
    <row r="11" spans="2:16" x14ac:dyDescent="0.25">
      <c r="D11" s="6"/>
      <c r="E11" s="6"/>
      <c r="I11" s="21" t="s">
        <v>167</v>
      </c>
    </row>
    <row r="12" spans="2:16" x14ac:dyDescent="0.25">
      <c r="D12" s="6"/>
      <c r="E12" s="6"/>
      <c r="I12" s="21" t="s">
        <v>223</v>
      </c>
    </row>
    <row r="13" spans="2:16" x14ac:dyDescent="0.25">
      <c r="D13" s="6"/>
      <c r="I13" s="21" t="s">
        <v>227</v>
      </c>
    </row>
    <row r="14" spans="2:16" x14ac:dyDescent="0.25">
      <c r="D14" s="6"/>
      <c r="I14" s="21" t="s">
        <v>5</v>
      </c>
    </row>
    <row r="16" spans="2:16" ht="15.75" thickBot="1" x14ac:dyDescent="0.3"/>
    <row r="17" spans="2:16" ht="18" x14ac:dyDescent="0.35">
      <c r="B17" s="20" t="s">
        <v>150</v>
      </c>
      <c r="C17" s="9" t="s">
        <v>304</v>
      </c>
      <c r="D17" s="9"/>
      <c r="E17" s="9"/>
      <c r="F17" s="9"/>
      <c r="G17" s="9"/>
      <c r="H17" s="9"/>
      <c r="I17" s="9"/>
      <c r="J17" s="9"/>
      <c r="K17" s="9"/>
      <c r="L17" s="9"/>
      <c r="M17" s="9"/>
      <c r="N17" s="9"/>
      <c r="O17" s="10"/>
    </row>
    <row r="18" spans="2:16" ht="18" x14ac:dyDescent="0.35">
      <c r="B18" s="11"/>
      <c r="C18" s="12" t="s">
        <v>14</v>
      </c>
      <c r="D18" s="12"/>
      <c r="E18" s="12" t="s">
        <v>3</v>
      </c>
      <c r="F18" s="12"/>
      <c r="G18" s="12"/>
      <c r="H18" s="12"/>
      <c r="I18" s="12" t="s">
        <v>52</v>
      </c>
      <c r="J18" s="12" t="s">
        <v>217</v>
      </c>
      <c r="K18" s="12" t="s">
        <v>218</v>
      </c>
      <c r="L18" s="12" t="s">
        <v>67</v>
      </c>
      <c r="M18" s="12" t="s">
        <v>165</v>
      </c>
      <c r="N18" s="12" t="s">
        <v>164</v>
      </c>
      <c r="O18" s="13" t="s">
        <v>143</v>
      </c>
      <c r="P18" s="12" t="s">
        <v>5</v>
      </c>
    </row>
    <row r="19" spans="2:16" ht="18" x14ac:dyDescent="0.35">
      <c r="B19" s="11"/>
      <c r="C19" s="12" t="s">
        <v>94</v>
      </c>
      <c r="D19" s="12"/>
      <c r="E19" s="12" t="s">
        <v>123</v>
      </c>
      <c r="F19" s="12"/>
      <c r="G19" s="12"/>
      <c r="H19" s="12"/>
      <c r="I19" s="12"/>
      <c r="J19" s="12"/>
      <c r="K19" s="12"/>
      <c r="L19" s="12"/>
      <c r="M19" s="12"/>
      <c r="N19" s="12"/>
      <c r="O19" s="13"/>
      <c r="P19" s="2"/>
    </row>
    <row r="20" spans="2:16" x14ac:dyDescent="0.25">
      <c r="B20" s="11"/>
      <c r="C20" s="12" t="s">
        <v>153</v>
      </c>
      <c r="D20" s="12"/>
      <c r="E20" s="12" t="s">
        <v>90</v>
      </c>
      <c r="F20" s="12"/>
      <c r="G20" s="12"/>
      <c r="H20" s="12"/>
      <c r="I20" s="12" t="s">
        <v>181</v>
      </c>
      <c r="J20" s="12" t="s">
        <v>60</v>
      </c>
      <c r="K20" s="12" t="s">
        <v>60</v>
      </c>
      <c r="L20" s="12" t="s">
        <v>191</v>
      </c>
      <c r="M20" s="12" t="s">
        <v>205</v>
      </c>
      <c r="N20" s="12" t="s">
        <v>195</v>
      </c>
      <c r="O20" s="13" t="s">
        <v>135</v>
      </c>
      <c r="P20" s="2"/>
    </row>
    <row r="21" spans="2:16" x14ac:dyDescent="0.25">
      <c r="B21" s="11"/>
      <c r="C21" s="14" t="s">
        <v>95</v>
      </c>
      <c r="D21" s="12"/>
      <c r="E21" s="12" t="s">
        <v>124</v>
      </c>
      <c r="F21" s="12"/>
      <c r="G21" s="12"/>
      <c r="H21" s="12"/>
      <c r="I21" s="12" t="s">
        <v>140</v>
      </c>
      <c r="J21" s="12" t="s">
        <v>185</v>
      </c>
      <c r="K21" s="12" t="s">
        <v>185</v>
      </c>
      <c r="L21" s="12" t="s">
        <v>192</v>
      </c>
      <c r="M21" s="12" t="s">
        <v>206</v>
      </c>
      <c r="N21" s="12" t="s">
        <v>196</v>
      </c>
      <c r="O21" s="13" t="s">
        <v>141</v>
      </c>
    </row>
    <row r="22" spans="2:16" x14ac:dyDescent="0.25">
      <c r="B22" s="11"/>
      <c r="C22" s="14" t="s">
        <v>97</v>
      </c>
      <c r="D22" s="12"/>
      <c r="E22" s="12"/>
      <c r="F22" s="12"/>
      <c r="G22" s="12"/>
      <c r="H22" s="12"/>
      <c r="I22" s="12" t="s">
        <v>183</v>
      </c>
      <c r="J22" s="12" t="s">
        <v>186</v>
      </c>
      <c r="K22" s="12" t="s">
        <v>186</v>
      </c>
      <c r="L22" s="12" t="s">
        <v>193</v>
      </c>
      <c r="M22" s="12" t="s">
        <v>207</v>
      </c>
      <c r="N22" s="12" t="s">
        <v>197</v>
      </c>
      <c r="O22" s="13" t="s">
        <v>151</v>
      </c>
    </row>
    <row r="23" spans="2:16" x14ac:dyDescent="0.25">
      <c r="B23" s="11"/>
      <c r="C23" s="14" t="s">
        <v>99</v>
      </c>
      <c r="D23" s="12"/>
      <c r="E23" s="12" t="s">
        <v>126</v>
      </c>
      <c r="F23" s="12" t="s">
        <v>292</v>
      </c>
      <c r="G23" s="12"/>
      <c r="H23" s="12"/>
      <c r="I23" s="12" t="s">
        <v>184</v>
      </c>
      <c r="J23" s="12" t="s">
        <v>187</v>
      </c>
      <c r="K23" s="12" t="s">
        <v>305</v>
      </c>
      <c r="L23" s="12" t="s">
        <v>190</v>
      </c>
      <c r="M23" s="12" t="s">
        <v>228</v>
      </c>
      <c r="N23" s="12" t="s">
        <v>198</v>
      </c>
      <c r="O23" s="13" t="s">
        <v>5</v>
      </c>
    </row>
    <row r="24" spans="2:16" x14ac:dyDescent="0.25">
      <c r="B24" s="11"/>
      <c r="C24" s="14" t="s">
        <v>100</v>
      </c>
      <c r="D24" s="12"/>
      <c r="E24" s="12" t="s">
        <v>127</v>
      </c>
      <c r="F24" s="12" t="s">
        <v>293</v>
      </c>
      <c r="G24" s="12"/>
      <c r="H24" s="12"/>
      <c r="I24" s="12" t="s">
        <v>214</v>
      </c>
      <c r="J24" s="12" t="s">
        <v>216</v>
      </c>
      <c r="K24" s="12" t="s">
        <v>216</v>
      </c>
      <c r="L24" s="12" t="s">
        <v>142</v>
      </c>
      <c r="M24" s="12" t="s">
        <v>208</v>
      </c>
      <c r="N24" s="12" t="s">
        <v>199</v>
      </c>
      <c r="O24" s="13"/>
    </row>
    <row r="25" spans="2:16" x14ac:dyDescent="0.25">
      <c r="B25" s="11"/>
      <c r="C25" s="14" t="s">
        <v>255</v>
      </c>
      <c r="D25" s="12"/>
      <c r="E25" s="12" t="s">
        <v>5</v>
      </c>
      <c r="F25" s="12"/>
      <c r="G25" s="12"/>
      <c r="H25" s="12"/>
      <c r="I25" s="12" t="s">
        <v>215</v>
      </c>
      <c r="J25" s="12" t="s">
        <v>188</v>
      </c>
      <c r="K25" s="12" t="s">
        <v>188</v>
      </c>
      <c r="L25" s="12" t="s">
        <v>194</v>
      </c>
      <c r="M25" s="12" t="s">
        <v>209</v>
      </c>
      <c r="N25" s="12" t="s">
        <v>200</v>
      </c>
      <c r="O25" s="13"/>
    </row>
    <row r="26" spans="2:16" x14ac:dyDescent="0.25">
      <c r="B26" s="11"/>
      <c r="C26" s="14" t="s">
        <v>102</v>
      </c>
      <c r="D26" s="12"/>
      <c r="E26" s="12"/>
      <c r="F26" s="12"/>
      <c r="G26" s="12"/>
      <c r="H26" s="12"/>
      <c r="I26" s="12" t="s">
        <v>182</v>
      </c>
      <c r="J26" s="12" t="s">
        <v>211</v>
      </c>
      <c r="K26" s="12" t="s">
        <v>189</v>
      </c>
      <c r="L26" s="12" t="s">
        <v>151</v>
      </c>
      <c r="M26" s="12" t="s">
        <v>210</v>
      </c>
      <c r="N26" s="12" t="s">
        <v>201</v>
      </c>
      <c r="O26" s="13"/>
    </row>
    <row r="27" spans="2:16" x14ac:dyDescent="0.25">
      <c r="B27" s="11"/>
      <c r="C27" s="14" t="s">
        <v>101</v>
      </c>
      <c r="D27" s="12"/>
      <c r="E27" s="12" t="s">
        <v>131</v>
      </c>
      <c r="F27" s="12"/>
      <c r="G27" s="12"/>
      <c r="H27" s="12"/>
      <c r="I27" s="12" t="s">
        <v>5</v>
      </c>
      <c r="J27" s="12" t="s">
        <v>212</v>
      </c>
      <c r="K27" s="12" t="s">
        <v>211</v>
      </c>
      <c r="L27" s="12" t="s">
        <v>5</v>
      </c>
      <c r="M27" s="12" t="s">
        <v>5</v>
      </c>
      <c r="N27" s="12" t="s">
        <v>202</v>
      </c>
      <c r="O27" s="13"/>
    </row>
    <row r="28" spans="2:16" x14ac:dyDescent="0.25">
      <c r="B28" s="11"/>
      <c r="C28" s="14" t="s">
        <v>120</v>
      </c>
      <c r="D28" s="12"/>
      <c r="E28" s="12" t="s">
        <v>136</v>
      </c>
      <c r="F28" s="12"/>
      <c r="G28" s="12"/>
      <c r="H28" s="12"/>
      <c r="I28" s="12"/>
      <c r="J28" s="12" t="s">
        <v>213</v>
      </c>
      <c r="K28" s="12" t="s">
        <v>212</v>
      </c>
      <c r="L28" s="12"/>
      <c r="M28" s="12"/>
      <c r="N28" s="12" t="s">
        <v>203</v>
      </c>
      <c r="O28" s="13"/>
    </row>
    <row r="29" spans="2:16" x14ac:dyDescent="0.25">
      <c r="B29" s="11"/>
      <c r="C29" s="25" t="s">
        <v>265</v>
      </c>
      <c r="D29" s="12"/>
      <c r="E29" s="12" t="s">
        <v>132</v>
      </c>
      <c r="F29" s="12"/>
      <c r="G29" s="12"/>
      <c r="H29" s="12"/>
      <c r="I29" s="12"/>
      <c r="J29" s="12" t="s">
        <v>151</v>
      </c>
      <c r="K29" s="12" t="s">
        <v>213</v>
      </c>
      <c r="L29" s="12"/>
      <c r="M29" s="12"/>
      <c r="N29" s="12" t="s">
        <v>204</v>
      </c>
      <c r="O29" s="13"/>
    </row>
    <row r="30" spans="2:16" x14ac:dyDescent="0.25">
      <c r="B30" s="11"/>
      <c r="C30" s="14" t="s">
        <v>106</v>
      </c>
      <c r="D30" s="12"/>
      <c r="E30" s="12" t="s">
        <v>133</v>
      </c>
      <c r="F30" s="12"/>
      <c r="G30" s="12"/>
      <c r="H30" s="12"/>
      <c r="I30" s="12"/>
      <c r="J30" s="12" t="s">
        <v>5</v>
      </c>
      <c r="K30" s="12" t="s">
        <v>151</v>
      </c>
      <c r="L30" s="12"/>
      <c r="M30" s="12"/>
      <c r="N30" s="12" t="s">
        <v>5</v>
      </c>
      <c r="O30" s="13"/>
    </row>
    <row r="31" spans="2:16" x14ac:dyDescent="0.25">
      <c r="B31" s="11"/>
      <c r="C31" s="14" t="s">
        <v>121</v>
      </c>
      <c r="D31" s="12"/>
      <c r="E31" s="12" t="s">
        <v>124</v>
      </c>
      <c r="F31" s="12"/>
      <c r="G31" s="12"/>
      <c r="H31" s="12"/>
      <c r="I31" s="12"/>
      <c r="J31" s="12"/>
      <c r="K31" s="12" t="s">
        <v>5</v>
      </c>
      <c r="L31" s="12"/>
      <c r="M31" s="12"/>
      <c r="N31" s="12"/>
      <c r="O31" s="13"/>
    </row>
    <row r="32" spans="2:16" x14ac:dyDescent="0.25">
      <c r="B32" s="11"/>
      <c r="C32" s="14" t="s">
        <v>108</v>
      </c>
      <c r="D32" s="12"/>
      <c r="E32" s="12"/>
      <c r="F32" s="12"/>
      <c r="G32" s="12"/>
      <c r="H32" s="12"/>
      <c r="I32" s="12"/>
      <c r="J32" s="12"/>
      <c r="K32" s="12"/>
      <c r="L32" s="12"/>
      <c r="M32" s="12"/>
      <c r="N32" s="12"/>
      <c r="O32" s="13"/>
    </row>
    <row r="33" spans="2:15" x14ac:dyDescent="0.25">
      <c r="B33" s="11"/>
      <c r="C33" s="14" t="s">
        <v>109</v>
      </c>
      <c r="D33" s="12"/>
      <c r="E33" s="12"/>
      <c r="F33" s="12"/>
      <c r="G33" s="12"/>
      <c r="H33" s="12"/>
      <c r="I33" s="12"/>
      <c r="J33" s="12"/>
      <c r="K33" s="12"/>
      <c r="L33" s="12"/>
      <c r="M33" s="12"/>
      <c r="N33" s="12"/>
      <c r="O33" s="13"/>
    </row>
    <row r="34" spans="2:15" x14ac:dyDescent="0.25">
      <c r="B34" s="11"/>
      <c r="C34" s="14" t="s">
        <v>113</v>
      </c>
      <c r="D34" s="12"/>
      <c r="E34" s="12"/>
      <c r="F34" s="12"/>
      <c r="G34" s="12"/>
      <c r="H34" s="12"/>
      <c r="I34" s="12"/>
      <c r="J34" s="12"/>
      <c r="K34" s="12"/>
      <c r="L34" s="12"/>
      <c r="M34" s="12"/>
      <c r="N34" s="12"/>
      <c r="O34" s="13"/>
    </row>
    <row r="35" spans="2:15" x14ac:dyDescent="0.25">
      <c r="B35" s="11"/>
      <c r="C35" s="14" t="s">
        <v>275</v>
      </c>
      <c r="D35" s="12"/>
      <c r="E35" s="12"/>
      <c r="F35" s="12"/>
      <c r="G35" s="12"/>
      <c r="H35" s="12"/>
      <c r="I35" s="12" t="s">
        <v>70</v>
      </c>
      <c r="J35" s="12"/>
      <c r="K35" s="12"/>
      <c r="L35" s="12"/>
      <c r="M35" s="12"/>
      <c r="N35" s="12"/>
      <c r="O35" s="13"/>
    </row>
    <row r="36" spans="2:15" x14ac:dyDescent="0.25">
      <c r="B36" s="11"/>
      <c r="C36" s="14" t="s">
        <v>280</v>
      </c>
      <c r="D36" s="12"/>
      <c r="E36" s="12"/>
      <c r="F36" s="12"/>
      <c r="G36" s="12"/>
      <c r="H36" s="12"/>
      <c r="I36" s="12" t="s">
        <v>89</v>
      </c>
      <c r="J36" s="12"/>
      <c r="K36" s="12"/>
      <c r="L36" s="12"/>
      <c r="M36" s="12"/>
      <c r="N36" s="12"/>
      <c r="O36" s="13"/>
    </row>
    <row r="37" spans="2:15" x14ac:dyDescent="0.25">
      <c r="B37" s="11"/>
      <c r="C37" s="14" t="s">
        <v>116</v>
      </c>
      <c r="D37" s="12"/>
      <c r="E37" s="23" t="s">
        <v>153</v>
      </c>
      <c r="F37" s="12"/>
      <c r="G37" s="12"/>
      <c r="H37" s="12"/>
      <c r="I37" s="12" t="s">
        <v>83</v>
      </c>
      <c r="J37" s="12"/>
      <c r="K37" s="12"/>
      <c r="L37" s="12"/>
      <c r="M37" s="12"/>
      <c r="N37" s="12"/>
      <c r="O37" s="13"/>
    </row>
    <row r="38" spans="2:15" x14ac:dyDescent="0.25">
      <c r="B38" s="11"/>
      <c r="C38" s="14" t="s">
        <v>118</v>
      </c>
      <c r="D38" s="12"/>
      <c r="E38" s="12">
        <v>1990</v>
      </c>
      <c r="F38" s="12"/>
      <c r="G38" s="12"/>
      <c r="H38" s="12"/>
      <c r="I38" s="12" t="s">
        <v>944</v>
      </c>
      <c r="J38" s="12"/>
      <c r="K38" s="12"/>
      <c r="L38" s="12"/>
      <c r="M38" s="12"/>
      <c r="N38" s="12"/>
      <c r="O38" s="13"/>
    </row>
    <row r="39" spans="2:15" x14ac:dyDescent="0.25">
      <c r="B39" s="11"/>
      <c r="C39" s="14" t="s">
        <v>96</v>
      </c>
      <c r="D39" s="12"/>
      <c r="E39" s="12">
        <v>1991</v>
      </c>
      <c r="F39" s="12"/>
      <c r="G39" s="12"/>
      <c r="H39" s="12"/>
      <c r="I39" s="12" t="s">
        <v>945</v>
      </c>
      <c r="J39" s="12"/>
      <c r="K39" s="12"/>
      <c r="L39" s="12"/>
      <c r="M39" s="12"/>
      <c r="N39" s="12"/>
      <c r="O39" s="13"/>
    </row>
    <row r="40" spans="2:15" x14ac:dyDescent="0.25">
      <c r="B40" s="11"/>
      <c r="C40" s="14" t="s">
        <v>98</v>
      </c>
      <c r="D40" s="12"/>
      <c r="E40" s="12">
        <v>1992</v>
      </c>
      <c r="F40" s="12"/>
      <c r="G40" s="12"/>
      <c r="H40" s="12"/>
      <c r="I40" s="12" t="s">
        <v>946</v>
      </c>
      <c r="J40" s="12"/>
      <c r="K40" s="12"/>
      <c r="L40" s="12"/>
      <c r="M40" s="12"/>
      <c r="N40" s="12"/>
      <c r="O40" s="13"/>
    </row>
    <row r="41" spans="2:15" x14ac:dyDescent="0.25">
      <c r="B41" s="11"/>
      <c r="C41" s="14" t="s">
        <v>104</v>
      </c>
      <c r="D41" s="12"/>
      <c r="E41" s="12">
        <v>1993</v>
      </c>
      <c r="F41" s="12"/>
      <c r="G41" s="12"/>
      <c r="H41" s="12"/>
      <c r="I41" s="12" t="s">
        <v>5</v>
      </c>
      <c r="J41" s="12"/>
      <c r="K41" s="12"/>
      <c r="L41" s="12"/>
      <c r="M41" s="12"/>
      <c r="N41" s="12"/>
      <c r="O41" s="13"/>
    </row>
    <row r="42" spans="2:15" x14ac:dyDescent="0.25">
      <c r="B42" s="11"/>
      <c r="C42" s="14" t="s">
        <v>103</v>
      </c>
      <c r="D42" s="12"/>
      <c r="E42" s="12">
        <v>1994</v>
      </c>
      <c r="F42" s="12"/>
      <c r="G42" s="12"/>
      <c r="H42" s="12"/>
      <c r="I42" s="12"/>
      <c r="J42" s="12"/>
      <c r="K42" s="12"/>
      <c r="L42" s="12"/>
      <c r="M42" s="12"/>
      <c r="N42" s="12"/>
      <c r="O42" s="13"/>
    </row>
    <row r="43" spans="2:15" x14ac:dyDescent="0.25">
      <c r="B43" s="11"/>
      <c r="C43" s="14" t="s">
        <v>105</v>
      </c>
      <c r="D43" s="12"/>
      <c r="E43" s="12">
        <v>1995</v>
      </c>
      <c r="F43" s="12"/>
      <c r="G43" s="12"/>
      <c r="H43" s="12"/>
      <c r="I43" s="12"/>
      <c r="J43" s="12"/>
      <c r="K43" s="12"/>
      <c r="L43" s="12"/>
      <c r="M43" s="12"/>
      <c r="N43" s="12"/>
      <c r="O43" s="13"/>
    </row>
    <row r="44" spans="2:15" x14ac:dyDescent="0.25">
      <c r="B44" s="11"/>
      <c r="C44" s="14" t="s">
        <v>122</v>
      </c>
      <c r="D44" s="12"/>
      <c r="E44" s="12">
        <v>1996</v>
      </c>
      <c r="F44" s="12"/>
      <c r="G44" s="12"/>
      <c r="H44" s="12"/>
      <c r="I44" s="12"/>
      <c r="J44" s="12"/>
      <c r="K44" s="12"/>
      <c r="L44" s="12"/>
      <c r="M44" s="12"/>
      <c r="N44" s="12"/>
      <c r="O44" s="13"/>
    </row>
    <row r="45" spans="2:15" x14ac:dyDescent="0.25">
      <c r="B45" s="11"/>
      <c r="C45" s="14" t="s">
        <v>107</v>
      </c>
      <c r="D45" s="12"/>
      <c r="E45" s="12">
        <v>1997</v>
      </c>
      <c r="F45" s="12"/>
      <c r="G45" s="12"/>
      <c r="H45" s="12"/>
      <c r="I45" s="12"/>
      <c r="J45" s="12"/>
      <c r="K45" s="12"/>
      <c r="L45" s="12"/>
      <c r="M45" s="12"/>
      <c r="N45" s="12"/>
      <c r="O45" s="13"/>
    </row>
    <row r="46" spans="2:15" x14ac:dyDescent="0.25">
      <c r="B46" s="11"/>
      <c r="C46" s="14" t="s">
        <v>110</v>
      </c>
      <c r="D46" s="12"/>
      <c r="E46" s="12">
        <v>1998</v>
      </c>
      <c r="F46" s="12"/>
      <c r="G46" s="12"/>
      <c r="H46" s="12"/>
      <c r="I46" s="12"/>
      <c r="J46" s="12"/>
      <c r="K46" s="12"/>
      <c r="L46" s="12"/>
      <c r="M46" s="12"/>
      <c r="N46" s="12"/>
      <c r="O46" s="13"/>
    </row>
    <row r="47" spans="2:15" x14ac:dyDescent="0.25">
      <c r="B47" s="11"/>
      <c r="C47" s="14" t="s">
        <v>111</v>
      </c>
      <c r="D47" s="12"/>
      <c r="E47" s="12">
        <v>1999</v>
      </c>
      <c r="F47" s="12"/>
      <c r="G47" s="12"/>
      <c r="H47" s="12"/>
      <c r="I47" s="12"/>
      <c r="J47" s="12"/>
      <c r="K47" s="12"/>
      <c r="L47" s="12"/>
      <c r="M47" s="12"/>
      <c r="N47" s="12"/>
      <c r="O47" s="13"/>
    </row>
    <row r="48" spans="2:15" x14ac:dyDescent="0.25">
      <c r="B48" s="11"/>
      <c r="C48" s="14" t="s">
        <v>112</v>
      </c>
      <c r="D48" s="12"/>
      <c r="E48" s="12">
        <v>2000</v>
      </c>
      <c r="F48" s="12"/>
      <c r="G48" s="12"/>
      <c r="H48" s="12"/>
      <c r="I48" s="12"/>
      <c r="J48" s="12"/>
      <c r="K48" s="12"/>
      <c r="L48" s="12"/>
      <c r="M48" s="12"/>
      <c r="N48" s="12"/>
      <c r="O48" s="13"/>
    </row>
    <row r="49" spans="2:15" x14ac:dyDescent="0.25">
      <c r="B49" s="11"/>
      <c r="C49" s="14" t="s">
        <v>114</v>
      </c>
      <c r="D49" s="12"/>
      <c r="E49" s="12">
        <v>2001</v>
      </c>
      <c r="F49" s="12"/>
      <c r="G49" s="12"/>
      <c r="H49" s="12"/>
      <c r="I49" s="12"/>
      <c r="J49" s="12"/>
      <c r="K49" s="12"/>
      <c r="L49" s="12"/>
      <c r="M49" s="12"/>
      <c r="N49" s="12"/>
      <c r="O49" s="13"/>
    </row>
    <row r="50" spans="2:15" x14ac:dyDescent="0.25">
      <c r="B50" s="11"/>
      <c r="C50" s="14" t="s">
        <v>115</v>
      </c>
      <c r="D50" s="12"/>
      <c r="E50" s="12">
        <v>2002</v>
      </c>
      <c r="F50" s="12"/>
      <c r="G50" s="12"/>
      <c r="H50" s="12"/>
      <c r="I50" s="12"/>
      <c r="J50" s="12"/>
      <c r="K50" s="12"/>
      <c r="L50" s="12"/>
      <c r="M50" s="12"/>
      <c r="N50" s="12"/>
      <c r="O50" s="13"/>
    </row>
    <row r="51" spans="2:15" x14ac:dyDescent="0.25">
      <c r="B51" s="11"/>
      <c r="C51" s="14" t="s">
        <v>117</v>
      </c>
      <c r="D51" s="12"/>
      <c r="E51" s="12">
        <v>2003</v>
      </c>
      <c r="F51" s="12"/>
      <c r="G51" s="12"/>
      <c r="H51" s="12"/>
      <c r="I51" s="12"/>
      <c r="J51" s="12"/>
      <c r="K51" s="12"/>
      <c r="L51" s="12"/>
      <c r="M51" s="12"/>
      <c r="N51" s="12"/>
      <c r="O51" s="13"/>
    </row>
    <row r="52" spans="2:15" x14ac:dyDescent="0.25">
      <c r="B52" s="11"/>
      <c r="C52" s="14" t="s">
        <v>119</v>
      </c>
      <c r="D52" s="12"/>
      <c r="E52" s="12">
        <v>2004</v>
      </c>
      <c r="F52" s="12"/>
      <c r="G52" s="12"/>
      <c r="H52" s="12"/>
      <c r="I52" s="12"/>
      <c r="J52" s="12"/>
      <c r="K52" s="12"/>
      <c r="L52" s="12"/>
      <c r="M52" s="12"/>
      <c r="N52" s="12"/>
      <c r="O52" s="13"/>
    </row>
    <row r="53" spans="2:15" x14ac:dyDescent="0.25">
      <c r="B53" s="11"/>
      <c r="C53" s="15"/>
      <c r="D53" s="12"/>
      <c r="E53" s="12">
        <v>2005</v>
      </c>
      <c r="F53" s="12"/>
      <c r="G53" s="12"/>
      <c r="H53" s="12"/>
      <c r="I53" s="12"/>
      <c r="J53" s="12"/>
      <c r="K53" s="12"/>
      <c r="L53" s="12"/>
      <c r="M53" s="12"/>
      <c r="N53" s="12"/>
      <c r="O53" s="13"/>
    </row>
    <row r="54" spans="2:15" x14ac:dyDescent="0.25">
      <c r="B54" s="11"/>
      <c r="C54" s="15"/>
      <c r="D54" s="12"/>
      <c r="E54" s="12">
        <v>2006</v>
      </c>
      <c r="F54" s="12"/>
      <c r="G54" s="12"/>
      <c r="H54" s="12"/>
      <c r="I54" s="12"/>
      <c r="J54" s="12"/>
      <c r="K54" s="12"/>
      <c r="L54" s="12"/>
      <c r="M54" s="12"/>
      <c r="N54" s="12"/>
      <c r="O54" s="13"/>
    </row>
    <row r="55" spans="2:15" x14ac:dyDescent="0.25">
      <c r="B55" s="11"/>
      <c r="C55" s="15"/>
      <c r="D55" s="12"/>
      <c r="E55" s="12">
        <v>2007</v>
      </c>
      <c r="F55" s="12"/>
      <c r="G55" s="12"/>
      <c r="H55" s="12"/>
      <c r="I55" s="12"/>
      <c r="J55" s="12"/>
      <c r="K55" s="12"/>
      <c r="L55" s="12"/>
      <c r="M55" s="12"/>
      <c r="N55" s="12"/>
      <c r="O55" s="13"/>
    </row>
    <row r="56" spans="2:15" x14ac:dyDescent="0.25">
      <c r="B56" s="11"/>
      <c r="C56" s="15"/>
      <c r="D56" s="12"/>
      <c r="E56" s="12">
        <v>2008</v>
      </c>
      <c r="F56" s="12"/>
      <c r="G56" s="12"/>
      <c r="H56" s="12"/>
      <c r="I56" s="12"/>
      <c r="J56" s="12"/>
      <c r="K56" s="12"/>
      <c r="L56" s="12"/>
      <c r="M56" s="12"/>
      <c r="N56" s="12"/>
      <c r="O56" s="13"/>
    </row>
    <row r="57" spans="2:15" x14ac:dyDescent="0.25">
      <c r="B57" s="11"/>
      <c r="C57" s="16"/>
      <c r="D57" s="12"/>
      <c r="E57" s="12">
        <v>2009</v>
      </c>
      <c r="F57" s="12"/>
      <c r="G57" s="12"/>
      <c r="H57" s="12"/>
      <c r="I57" s="12"/>
      <c r="J57" s="12"/>
      <c r="K57" s="12"/>
      <c r="L57" s="12"/>
      <c r="M57" s="12"/>
      <c r="N57" s="12"/>
      <c r="O57" s="13"/>
    </row>
    <row r="58" spans="2:15" x14ac:dyDescent="0.25">
      <c r="B58" s="11"/>
      <c r="C58" s="15"/>
      <c r="D58" s="12"/>
      <c r="E58" s="12">
        <v>2010</v>
      </c>
      <c r="F58" s="12"/>
      <c r="G58" s="12"/>
      <c r="H58" s="12"/>
      <c r="I58" s="12"/>
      <c r="J58" s="12"/>
      <c r="K58" s="12"/>
      <c r="L58" s="12"/>
      <c r="M58" s="12"/>
      <c r="N58" s="12"/>
      <c r="O58" s="13"/>
    </row>
    <row r="59" spans="2:15" x14ac:dyDescent="0.25">
      <c r="B59" s="11"/>
      <c r="C59" s="15"/>
      <c r="D59" s="12"/>
      <c r="E59" s="12">
        <v>2011</v>
      </c>
      <c r="F59" s="12"/>
      <c r="G59" s="12"/>
      <c r="H59" s="12"/>
      <c r="I59" s="12"/>
      <c r="J59" s="12"/>
      <c r="K59" s="12"/>
      <c r="L59" s="12"/>
      <c r="M59" s="12"/>
      <c r="N59" s="12"/>
      <c r="O59" s="13"/>
    </row>
    <row r="60" spans="2:15" x14ac:dyDescent="0.25">
      <c r="B60" s="11"/>
      <c r="C60" s="15"/>
      <c r="D60" s="12"/>
      <c r="E60" s="12">
        <v>2012</v>
      </c>
      <c r="F60" s="12"/>
      <c r="G60" s="12"/>
      <c r="H60" s="12"/>
      <c r="I60" s="12"/>
      <c r="J60" s="12"/>
      <c r="K60" s="12"/>
      <c r="L60" s="12"/>
      <c r="M60" s="12"/>
      <c r="N60" s="12"/>
      <c r="O60" s="13"/>
    </row>
    <row r="61" spans="2:15" x14ac:dyDescent="0.25">
      <c r="B61" s="11"/>
      <c r="C61" s="15"/>
      <c r="D61" s="12"/>
      <c r="E61" s="12">
        <v>2013</v>
      </c>
      <c r="F61" s="12"/>
      <c r="G61" s="12"/>
      <c r="H61" s="12"/>
      <c r="I61" s="12"/>
      <c r="J61" s="12"/>
      <c r="K61" s="12"/>
      <c r="L61" s="12"/>
      <c r="M61" s="12"/>
      <c r="N61" s="12"/>
      <c r="O61" s="13"/>
    </row>
    <row r="62" spans="2:15" x14ac:dyDescent="0.25">
      <c r="B62" s="11"/>
      <c r="C62" s="15"/>
      <c r="D62" s="12"/>
      <c r="E62" s="12">
        <v>2014</v>
      </c>
      <c r="F62" s="12"/>
      <c r="G62" s="12"/>
      <c r="H62" s="12"/>
      <c r="I62" s="12"/>
      <c r="J62" s="12"/>
      <c r="K62" s="12"/>
      <c r="L62" s="12"/>
      <c r="M62" s="12"/>
      <c r="N62" s="12"/>
      <c r="O62" s="13"/>
    </row>
    <row r="63" spans="2:15" x14ac:dyDescent="0.25">
      <c r="B63" s="11"/>
      <c r="C63" s="15"/>
      <c r="D63" s="12"/>
      <c r="E63" s="12">
        <v>2015</v>
      </c>
      <c r="F63" s="12"/>
      <c r="G63" s="12"/>
      <c r="H63" s="12"/>
      <c r="I63" s="12"/>
      <c r="J63" s="12"/>
      <c r="K63" s="12"/>
      <c r="L63" s="12"/>
      <c r="M63" s="12"/>
      <c r="N63" s="12"/>
      <c r="O63" s="13"/>
    </row>
    <row r="64" spans="2:15" x14ac:dyDescent="0.25">
      <c r="B64" s="11"/>
      <c r="C64" s="15"/>
      <c r="D64" s="12"/>
      <c r="E64" s="12">
        <v>2016</v>
      </c>
      <c r="F64" s="12"/>
      <c r="G64" s="12"/>
      <c r="H64" s="12"/>
      <c r="I64" s="12"/>
      <c r="J64" s="12"/>
      <c r="K64" s="12"/>
      <c r="L64" s="12"/>
      <c r="M64" s="12"/>
      <c r="N64" s="12"/>
      <c r="O64" s="13"/>
    </row>
    <row r="65" spans="2:15" x14ac:dyDescent="0.25">
      <c r="B65" s="11"/>
      <c r="C65" s="16"/>
      <c r="D65" s="12"/>
      <c r="E65" s="12">
        <v>2017</v>
      </c>
      <c r="F65" s="12"/>
      <c r="G65" s="12"/>
      <c r="H65" s="12"/>
      <c r="I65" s="12"/>
      <c r="J65" s="12"/>
      <c r="K65" s="12"/>
      <c r="L65" s="12"/>
      <c r="M65" s="12"/>
      <c r="N65" s="12"/>
      <c r="O65" s="13"/>
    </row>
    <row r="66" spans="2:15" x14ac:dyDescent="0.25">
      <c r="B66" s="11"/>
      <c r="C66" s="15"/>
      <c r="D66" s="12"/>
      <c r="E66" s="12">
        <v>2018</v>
      </c>
      <c r="F66" s="12"/>
      <c r="G66" s="12"/>
      <c r="H66" s="12"/>
      <c r="I66" s="12"/>
      <c r="J66" s="12"/>
      <c r="K66" s="12"/>
      <c r="L66" s="12"/>
      <c r="M66" s="12"/>
      <c r="N66" s="12"/>
      <c r="O66" s="13"/>
    </row>
    <row r="67" spans="2:15" x14ac:dyDescent="0.25">
      <c r="B67" s="11"/>
      <c r="C67" s="15"/>
      <c r="D67" s="12"/>
      <c r="E67" s="12">
        <v>2019</v>
      </c>
      <c r="F67" s="12"/>
      <c r="G67" s="12"/>
      <c r="H67" s="12"/>
      <c r="I67" s="12"/>
      <c r="J67" s="12"/>
      <c r="K67" s="12"/>
      <c r="L67" s="12"/>
      <c r="M67" s="12"/>
      <c r="N67" s="12"/>
      <c r="O67" s="13"/>
    </row>
    <row r="68" spans="2:15" x14ac:dyDescent="0.25">
      <c r="B68" s="11"/>
      <c r="C68" s="15"/>
      <c r="D68" s="12"/>
      <c r="E68" s="12">
        <v>2020</v>
      </c>
      <c r="F68" s="12"/>
      <c r="G68" s="12"/>
      <c r="H68" s="12"/>
      <c r="I68" s="12"/>
      <c r="J68" s="12"/>
      <c r="K68" s="12"/>
      <c r="L68" s="12"/>
      <c r="M68" s="12"/>
      <c r="N68" s="12"/>
      <c r="O68" s="13"/>
    </row>
    <row r="69" spans="2:15" x14ac:dyDescent="0.25">
      <c r="B69" s="11"/>
      <c r="C69" s="15"/>
      <c r="D69" s="12"/>
      <c r="E69" s="12">
        <v>2021</v>
      </c>
      <c r="F69" s="12"/>
      <c r="G69" s="12"/>
      <c r="H69" s="12"/>
      <c r="I69" s="12"/>
      <c r="J69" s="12"/>
      <c r="K69" s="12"/>
      <c r="L69" s="12"/>
      <c r="M69" s="12"/>
      <c r="N69" s="12"/>
      <c r="O69" s="13"/>
    </row>
    <row r="70" spans="2:15" x14ac:dyDescent="0.25">
      <c r="B70" s="11"/>
      <c r="C70" s="15"/>
      <c r="D70" s="12"/>
      <c r="E70" s="12">
        <v>2022</v>
      </c>
      <c r="F70" s="12"/>
      <c r="G70" s="12"/>
      <c r="H70" s="12"/>
      <c r="I70" s="12"/>
      <c r="J70" s="12"/>
      <c r="K70" s="12"/>
      <c r="L70" s="12"/>
      <c r="M70" s="12"/>
      <c r="N70" s="12"/>
      <c r="O70" s="13"/>
    </row>
    <row r="71" spans="2:15" x14ac:dyDescent="0.25">
      <c r="B71" s="11"/>
      <c r="C71" s="15"/>
      <c r="D71" s="12"/>
      <c r="E71" s="12">
        <v>2023</v>
      </c>
      <c r="F71" s="12"/>
      <c r="G71" s="12"/>
      <c r="H71" s="12"/>
      <c r="I71" s="12"/>
      <c r="J71" s="12"/>
      <c r="K71" s="12"/>
      <c r="L71" s="12"/>
      <c r="M71" s="12"/>
      <c r="N71" s="12"/>
      <c r="O71" s="13"/>
    </row>
    <row r="72" spans="2:15" x14ac:dyDescent="0.25">
      <c r="B72" s="11"/>
      <c r="C72" s="15"/>
      <c r="D72" s="12"/>
      <c r="E72" s="12">
        <v>2024</v>
      </c>
      <c r="F72" s="12"/>
      <c r="G72" s="12"/>
      <c r="H72" s="12"/>
      <c r="I72" s="12"/>
      <c r="J72" s="12"/>
      <c r="K72" s="12"/>
      <c r="L72" s="12"/>
      <c r="M72" s="12"/>
      <c r="N72" s="12"/>
      <c r="O72" s="13"/>
    </row>
    <row r="73" spans="2:15" x14ac:dyDescent="0.25">
      <c r="B73" s="11"/>
      <c r="C73" s="16"/>
      <c r="D73" s="12"/>
      <c r="E73" s="12">
        <v>2025</v>
      </c>
      <c r="F73" s="12"/>
      <c r="G73" s="12"/>
      <c r="H73" s="12"/>
      <c r="I73" s="12"/>
      <c r="J73" s="12"/>
      <c r="K73" s="12"/>
      <c r="L73" s="12"/>
      <c r="M73" s="12"/>
      <c r="N73" s="12"/>
      <c r="O73" s="13"/>
    </row>
    <row r="74" spans="2:15" x14ac:dyDescent="0.25">
      <c r="B74" s="11"/>
      <c r="C74" s="15"/>
      <c r="D74" s="12"/>
      <c r="E74" s="12">
        <v>2026</v>
      </c>
      <c r="F74" s="12"/>
      <c r="G74" s="12"/>
      <c r="H74" s="12"/>
      <c r="I74" s="12"/>
      <c r="J74" s="12"/>
      <c r="K74" s="12"/>
      <c r="L74" s="12"/>
      <c r="M74" s="12"/>
      <c r="N74" s="12"/>
      <c r="O74" s="13"/>
    </row>
    <row r="75" spans="2:15" x14ac:dyDescent="0.25">
      <c r="B75" s="11"/>
      <c r="C75" s="15"/>
      <c r="D75" s="12"/>
      <c r="E75" s="12">
        <v>2027</v>
      </c>
      <c r="F75" s="12"/>
      <c r="G75" s="12"/>
      <c r="H75" s="12"/>
      <c r="I75" s="12"/>
      <c r="J75" s="12"/>
      <c r="K75" s="12"/>
      <c r="L75" s="12"/>
      <c r="M75" s="12"/>
      <c r="N75" s="12"/>
      <c r="O75" s="13"/>
    </row>
    <row r="76" spans="2:15" x14ac:dyDescent="0.25">
      <c r="B76" s="11"/>
      <c r="C76" s="15"/>
      <c r="D76" s="12"/>
      <c r="E76" s="12">
        <v>2028</v>
      </c>
      <c r="F76" s="12"/>
      <c r="G76" s="12"/>
      <c r="H76" s="12"/>
      <c r="I76" s="12"/>
      <c r="J76" s="12"/>
      <c r="K76" s="12"/>
      <c r="L76" s="12"/>
      <c r="M76" s="12"/>
      <c r="N76" s="12"/>
      <c r="O76" s="13"/>
    </row>
    <row r="77" spans="2:15" x14ac:dyDescent="0.25">
      <c r="B77" s="11"/>
      <c r="C77" s="15"/>
      <c r="D77" s="12"/>
      <c r="E77" s="12">
        <v>2029</v>
      </c>
      <c r="F77" s="12"/>
      <c r="G77" s="12"/>
      <c r="H77" s="12"/>
      <c r="I77" s="12"/>
      <c r="J77" s="12"/>
      <c r="K77" s="12"/>
      <c r="L77" s="12"/>
      <c r="M77" s="12"/>
      <c r="N77" s="12"/>
      <c r="O77" s="13"/>
    </row>
    <row r="78" spans="2:15" x14ac:dyDescent="0.25">
      <c r="B78" s="11"/>
      <c r="C78" s="15"/>
      <c r="D78" s="12"/>
      <c r="E78" s="12">
        <v>2030</v>
      </c>
      <c r="F78" s="12"/>
      <c r="G78" s="12"/>
      <c r="H78" s="12"/>
      <c r="I78" s="12"/>
      <c r="J78" s="12"/>
      <c r="K78" s="12"/>
      <c r="L78" s="12"/>
      <c r="M78" s="12"/>
      <c r="N78" s="12"/>
      <c r="O78" s="13"/>
    </row>
    <row r="79" spans="2:15" x14ac:dyDescent="0.25">
      <c r="B79" s="11"/>
      <c r="C79" s="15"/>
      <c r="D79" s="12"/>
      <c r="E79" s="12">
        <v>2031</v>
      </c>
      <c r="F79" s="12"/>
      <c r="G79" s="12"/>
      <c r="H79" s="12"/>
      <c r="I79" s="12"/>
      <c r="J79" s="12"/>
      <c r="K79" s="12"/>
      <c r="L79" s="12"/>
      <c r="M79" s="12"/>
      <c r="N79" s="12"/>
      <c r="O79" s="13"/>
    </row>
    <row r="80" spans="2:15" x14ac:dyDescent="0.25">
      <c r="B80" s="11"/>
      <c r="C80" s="15"/>
      <c r="D80" s="12"/>
      <c r="E80" s="12">
        <v>2032</v>
      </c>
      <c r="F80" s="12"/>
      <c r="G80" s="12"/>
      <c r="H80" s="12"/>
      <c r="I80" s="12"/>
      <c r="J80" s="12"/>
      <c r="K80" s="12"/>
      <c r="L80" s="12"/>
      <c r="M80" s="12"/>
      <c r="N80" s="12"/>
      <c r="O80" s="13"/>
    </row>
    <row r="81" spans="2:15" x14ac:dyDescent="0.25">
      <c r="B81" s="11"/>
      <c r="C81" s="16"/>
      <c r="D81" s="12"/>
      <c r="E81" s="12">
        <v>2033</v>
      </c>
      <c r="F81" s="12"/>
      <c r="G81" s="12"/>
      <c r="H81" s="12"/>
      <c r="I81" s="12"/>
      <c r="J81" s="12"/>
      <c r="K81" s="12"/>
      <c r="L81" s="12"/>
      <c r="M81" s="12"/>
      <c r="N81" s="12"/>
      <c r="O81" s="13"/>
    </row>
    <row r="82" spans="2:15" x14ac:dyDescent="0.25">
      <c r="B82" s="11"/>
      <c r="C82" s="15"/>
      <c r="D82" s="12"/>
      <c r="E82" s="12">
        <v>2034</v>
      </c>
      <c r="F82" s="12"/>
      <c r="G82" s="12"/>
      <c r="H82" s="12"/>
      <c r="I82" s="12"/>
      <c r="J82" s="12"/>
      <c r="K82" s="12"/>
      <c r="L82" s="12"/>
      <c r="M82" s="12"/>
      <c r="N82" s="12"/>
      <c r="O82" s="13"/>
    </row>
    <row r="83" spans="2:15" x14ac:dyDescent="0.25">
      <c r="B83" s="11"/>
      <c r="C83" s="15"/>
      <c r="D83" s="12"/>
      <c r="E83" s="12">
        <v>2035</v>
      </c>
      <c r="F83" s="12"/>
      <c r="G83" s="12"/>
      <c r="H83" s="12"/>
      <c r="I83" s="12"/>
      <c r="J83" s="12"/>
      <c r="K83" s="12"/>
      <c r="L83" s="12"/>
      <c r="M83" s="12"/>
      <c r="N83" s="12"/>
      <c r="O83" s="13"/>
    </row>
    <row r="84" spans="2:15" x14ac:dyDescent="0.25">
      <c r="B84" s="11"/>
      <c r="C84" s="15"/>
      <c r="D84" s="12"/>
      <c r="E84" s="12">
        <v>2036</v>
      </c>
      <c r="F84" s="12"/>
      <c r="G84" s="12"/>
      <c r="H84" s="12"/>
      <c r="I84" s="12"/>
      <c r="J84" s="12"/>
      <c r="K84" s="12"/>
      <c r="L84" s="12"/>
      <c r="M84" s="12"/>
      <c r="N84" s="12"/>
      <c r="O84" s="13"/>
    </row>
    <row r="85" spans="2:15" x14ac:dyDescent="0.25">
      <c r="B85" s="11"/>
      <c r="C85" s="15"/>
      <c r="D85" s="12"/>
      <c r="E85" s="12">
        <v>2037</v>
      </c>
      <c r="F85" s="12"/>
      <c r="G85" s="12"/>
      <c r="H85" s="12"/>
      <c r="I85" s="12"/>
      <c r="J85" s="12"/>
      <c r="K85" s="12"/>
      <c r="L85" s="12"/>
      <c r="M85" s="12"/>
      <c r="N85" s="12"/>
      <c r="O85" s="13"/>
    </row>
    <row r="86" spans="2:15" x14ac:dyDescent="0.25">
      <c r="B86" s="11"/>
      <c r="C86" s="15"/>
      <c r="D86" s="12"/>
      <c r="E86" s="12">
        <v>2038</v>
      </c>
      <c r="F86" s="12"/>
      <c r="G86" s="12"/>
      <c r="H86" s="12"/>
      <c r="I86" s="12"/>
      <c r="J86" s="12"/>
      <c r="K86" s="12"/>
      <c r="L86" s="12"/>
      <c r="M86" s="12"/>
      <c r="N86" s="12"/>
      <c r="O86" s="13"/>
    </row>
    <row r="87" spans="2:15" x14ac:dyDescent="0.25">
      <c r="B87" s="11"/>
      <c r="C87" s="15"/>
      <c r="D87" s="12"/>
      <c r="E87" s="12">
        <v>2039</v>
      </c>
      <c r="F87" s="12"/>
      <c r="G87" s="12"/>
      <c r="H87" s="12"/>
      <c r="I87" s="12"/>
      <c r="J87" s="12"/>
      <c r="K87" s="12"/>
      <c r="L87" s="12"/>
      <c r="M87" s="12"/>
      <c r="N87" s="12"/>
      <c r="O87" s="13"/>
    </row>
    <row r="88" spans="2:15" ht="15.75" thickBot="1" x14ac:dyDescent="0.3">
      <c r="B88" s="17"/>
      <c r="C88" s="22"/>
      <c r="D88" s="18"/>
      <c r="E88" s="18">
        <v>2040</v>
      </c>
      <c r="F88" s="18"/>
      <c r="G88" s="18"/>
      <c r="H88" s="18"/>
      <c r="I88" s="18"/>
      <c r="J88" s="18"/>
      <c r="K88" s="18"/>
      <c r="L88" s="18"/>
      <c r="M88" s="18"/>
      <c r="N88" s="18"/>
      <c r="O88" s="19"/>
    </row>
  </sheetData>
  <customSheetViews>
    <customSheetView guid="{24BDF9BF-3E89-4D14-855A-139B7B0A48CA}" topLeftCell="Z1">
      <selection activeCell="AR5" sqref="AR5"/>
      <pageMargins left="0.7" right="0.7" top="0.75" bottom="0.75" header="0.3" footer="0.3"/>
      <pageSetup paperSize="9" orientation="portrait" r:id="rId1"/>
    </customSheetView>
  </customSheetViews>
  <conditionalFormatting sqref="C35">
    <cfRule type="expression" dxfId="10" priority="19">
      <formula>#REF!=2005</formula>
    </cfRule>
  </conditionalFormatting>
  <conditionalFormatting sqref="C21">
    <cfRule type="expression" dxfId="9" priority="26">
      <formula>$F21=2005</formula>
    </cfRule>
  </conditionalFormatting>
  <conditionalFormatting sqref="C61:C88">
    <cfRule type="expression" dxfId="8" priority="28">
      <formula>#REF!=2005</formula>
    </cfRule>
  </conditionalFormatting>
  <conditionalFormatting sqref="C36:C60">
    <cfRule type="expression" dxfId="7" priority="29">
      <formula>$F64=2005</formula>
    </cfRule>
  </conditionalFormatting>
  <conditionalFormatting sqref="C22">
    <cfRule type="expression" dxfId="6" priority="30">
      <formula>$F29=2005</formula>
    </cfRule>
  </conditionalFormatting>
  <conditionalFormatting sqref="C25:C34">
    <cfRule type="expression" dxfId="5" priority="31">
      <formula>$E79=2005</formula>
    </cfRule>
  </conditionalFormatting>
  <conditionalFormatting sqref="C24">
    <cfRule type="expression" dxfId="4" priority="32">
      <formula>$E71=2005</formula>
    </cfRule>
  </conditionalFormatting>
  <conditionalFormatting sqref="C23">
    <cfRule type="expression" dxfId="3" priority="33">
      <formula>$E63=2005</formula>
    </cfRule>
  </conditionalFormatting>
  <pageMargins left="0.7" right="0.7" top="0.75" bottom="0.75" header="0.3" footer="0.3"/>
  <pageSetup paperSize="9" orientation="portrait" r:id="rId2"/>
  <headerFooter>
    <oddFooter>&amp;C&amp;"arial unicode ms,Bold"CLASSIFICATION: &amp;K00C000UNCLASSIFIED</oddFooter>
    <evenFooter>&amp;C&amp;"arial unicode ms,Bold"CLASSIFICATION: &amp;K00C000UNCLASSIFIED</evenFooter>
    <firstFooter>&amp;C&amp;"arial unicode ms,Bold"CLASSIFICATION: &amp;K00C000UNCLASSIFIED</first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Z102"/>
  <sheetViews>
    <sheetView showGridLines="0" zoomScale="70" zoomScaleNormal="70" workbookViewId="0">
      <selection activeCell="J110" sqref="J110"/>
    </sheetView>
  </sheetViews>
  <sheetFormatPr defaultRowHeight="15" x14ac:dyDescent="0.25"/>
  <cols>
    <col min="1" max="1" width="3" style="456" customWidth="1"/>
    <col min="2" max="2" width="9.140625" style="353"/>
    <col min="3" max="3" width="36.28515625" style="353" customWidth="1"/>
    <col min="4" max="4" width="44.85546875" style="353" bestFit="1" customWidth="1"/>
    <col min="5" max="5" width="17.7109375" style="353" customWidth="1"/>
    <col min="6" max="6" width="21.140625" style="353" customWidth="1"/>
    <col min="7" max="7" width="21" style="353" customWidth="1"/>
    <col min="8" max="10" width="17.7109375" style="353" customWidth="1"/>
    <col min="11" max="13" width="17.7109375" style="352" customWidth="1"/>
    <col min="14" max="15" width="23" style="352" customWidth="1"/>
    <col min="16" max="16" width="31.140625" style="352" customWidth="1"/>
    <col min="17" max="17" width="21.7109375" style="352" customWidth="1"/>
    <col min="18" max="20" width="19.42578125" style="352" customWidth="1"/>
    <col min="21" max="21" width="27.28515625" style="352" customWidth="1"/>
    <col min="22" max="22" width="33.140625" style="352" customWidth="1"/>
    <col min="23" max="23" width="30" style="353" customWidth="1"/>
    <col min="24" max="16384" width="9.140625" style="353"/>
  </cols>
  <sheetData>
    <row r="2" spans="1:26" x14ac:dyDescent="0.25">
      <c r="A2" s="350"/>
      <c r="B2" s="351"/>
      <c r="C2" s="351"/>
      <c r="D2" s="351"/>
      <c r="E2" s="351"/>
      <c r="F2" s="351"/>
      <c r="G2" s="351"/>
      <c r="H2" s="351"/>
      <c r="I2" s="351"/>
      <c r="J2" s="351"/>
    </row>
    <row r="3" spans="1:26" ht="15" customHeight="1" x14ac:dyDescent="0.25">
      <c r="A3" s="350"/>
      <c r="B3" s="354"/>
      <c r="C3" s="355"/>
      <c r="D3" s="355"/>
      <c r="E3" s="355"/>
      <c r="F3" s="355"/>
      <c r="G3" s="355"/>
      <c r="H3" s="355"/>
      <c r="I3" s="355"/>
      <c r="J3" s="355"/>
      <c r="K3" s="355"/>
      <c r="L3" s="355"/>
      <c r="M3" s="355"/>
      <c r="N3" s="355"/>
      <c r="O3" s="355"/>
      <c r="P3" s="355"/>
      <c r="Q3" s="355"/>
      <c r="R3" s="355"/>
      <c r="S3" s="355"/>
      <c r="T3" s="355"/>
      <c r="U3" s="355"/>
      <c r="V3" s="355"/>
      <c r="W3" s="355"/>
      <c r="X3" s="356"/>
    </row>
    <row r="4" spans="1:26" s="361" customFormat="1" ht="15" customHeight="1" x14ac:dyDescent="0.25">
      <c r="A4" s="351"/>
      <c r="B4" s="357" t="s">
        <v>312</v>
      </c>
      <c r="C4" s="358"/>
      <c r="D4" s="358"/>
      <c r="E4" s="358"/>
      <c r="F4" s="358"/>
      <c r="G4" s="358"/>
      <c r="H4" s="358"/>
      <c r="I4" s="358"/>
      <c r="J4" s="358"/>
      <c r="K4" s="358"/>
      <c r="L4" s="358"/>
      <c r="M4" s="358"/>
      <c r="N4" s="358"/>
      <c r="O4" s="358"/>
      <c r="P4" s="358"/>
      <c r="Q4" s="358"/>
      <c r="R4" s="358"/>
      <c r="S4" s="358"/>
      <c r="T4" s="358"/>
      <c r="U4" s="358"/>
      <c r="V4" s="358"/>
      <c r="W4" s="358"/>
      <c r="X4" s="359"/>
      <c r="Y4" s="360"/>
    </row>
    <row r="5" spans="1:26" s="361" customFormat="1" ht="15.75" customHeight="1" x14ac:dyDescent="0.25">
      <c r="A5" s="351"/>
      <c r="B5" s="362"/>
      <c r="C5" s="363"/>
      <c r="D5" s="363"/>
      <c r="E5" s="363"/>
      <c r="F5" s="363"/>
      <c r="G5" s="363"/>
      <c r="H5" s="363"/>
      <c r="I5" s="363"/>
      <c r="J5" s="363"/>
      <c r="K5" s="363"/>
      <c r="L5" s="363"/>
      <c r="M5" s="363"/>
      <c r="N5" s="363"/>
      <c r="O5" s="363"/>
      <c r="P5" s="363"/>
      <c r="Q5" s="363"/>
      <c r="R5" s="363"/>
      <c r="S5" s="363"/>
      <c r="T5" s="363"/>
      <c r="U5" s="363"/>
      <c r="V5" s="363"/>
      <c r="W5" s="363"/>
      <c r="X5" s="364"/>
      <c r="Y5" s="360"/>
    </row>
    <row r="6" spans="1:26" s="361" customFormat="1" ht="18.75" x14ac:dyDescent="0.25">
      <c r="A6" s="351"/>
      <c r="B6" s="365"/>
      <c r="C6" s="366"/>
      <c r="D6" s="366"/>
      <c r="E6" s="366"/>
      <c r="F6" s="366"/>
      <c r="G6" s="366"/>
      <c r="H6" s="366"/>
      <c r="I6" s="366"/>
      <c r="J6" s="366"/>
      <c r="K6" s="367"/>
      <c r="L6" s="367"/>
      <c r="M6" s="367"/>
      <c r="N6" s="367"/>
      <c r="O6" s="367"/>
      <c r="P6" s="352"/>
      <c r="Q6" s="352"/>
      <c r="R6" s="352"/>
      <c r="S6" s="352"/>
      <c r="T6" s="352"/>
      <c r="U6" s="352"/>
      <c r="V6" s="352"/>
      <c r="W6" s="368"/>
      <c r="X6" s="369"/>
    </row>
    <row r="7" spans="1:26" s="361" customFormat="1" ht="19.5" thickBot="1" x14ac:dyDescent="0.3">
      <c r="A7" s="351"/>
      <c r="B7" s="370"/>
      <c r="C7" s="371" t="s">
        <v>163</v>
      </c>
      <c r="D7" s="371"/>
      <c r="E7" s="371"/>
      <c r="F7" s="371"/>
      <c r="G7" s="371"/>
      <c r="H7" s="371"/>
      <c r="I7" s="371"/>
      <c r="J7" s="371"/>
      <c r="K7" s="371"/>
      <c r="L7" s="371"/>
      <c r="M7" s="371"/>
      <c r="N7" s="371"/>
      <c r="O7" s="371"/>
      <c r="P7" s="371"/>
      <c r="Q7" s="371"/>
      <c r="R7" s="371"/>
      <c r="S7" s="371"/>
      <c r="T7" s="371"/>
      <c r="U7" s="371"/>
      <c r="V7" s="371"/>
      <c r="W7" s="371"/>
      <c r="X7" s="372"/>
      <c r="Y7" s="360"/>
    </row>
    <row r="8" spans="1:26" s="377" customFormat="1" x14ac:dyDescent="0.25">
      <c r="A8" s="353"/>
      <c r="B8" s="373"/>
      <c r="C8" s="374"/>
      <c r="D8" s="375"/>
      <c r="E8" s="375"/>
      <c r="F8" s="375"/>
      <c r="G8" s="375"/>
      <c r="H8" s="375"/>
      <c r="I8" s="375"/>
      <c r="J8" s="375"/>
      <c r="K8" s="375"/>
      <c r="L8" s="375"/>
      <c r="M8" s="375"/>
      <c r="N8" s="375"/>
      <c r="O8" s="375"/>
      <c r="P8" s="375"/>
      <c r="Q8" s="375"/>
      <c r="R8" s="375"/>
      <c r="S8" s="375"/>
      <c r="T8" s="375"/>
      <c r="U8" s="375"/>
      <c r="V8" s="375"/>
      <c r="W8" s="375"/>
      <c r="X8" s="376"/>
      <c r="Y8" s="353"/>
      <c r="Z8" s="353"/>
    </row>
    <row r="9" spans="1:26" s="361" customFormat="1" x14ac:dyDescent="0.25">
      <c r="A9" s="378"/>
      <c r="B9" s="379">
        <v>1</v>
      </c>
      <c r="C9" s="380" t="s">
        <v>157</v>
      </c>
      <c r="D9" s="381"/>
      <c r="E9" s="381"/>
      <c r="F9" s="381"/>
      <c r="G9" s="381"/>
      <c r="H9" s="381"/>
      <c r="I9" s="381"/>
      <c r="J9" s="381"/>
      <c r="K9" s="381"/>
      <c r="L9" s="381"/>
      <c r="M9" s="381"/>
      <c r="N9" s="381"/>
      <c r="O9" s="381"/>
      <c r="P9" s="375"/>
      <c r="Q9" s="375"/>
      <c r="R9" s="375"/>
      <c r="S9" s="375"/>
      <c r="T9" s="375"/>
      <c r="U9" s="375"/>
      <c r="V9" s="375"/>
      <c r="W9" s="375"/>
      <c r="X9" s="376"/>
      <c r="Y9" s="360"/>
    </row>
    <row r="10" spans="1:26" s="361" customFormat="1" ht="17.25" customHeight="1" x14ac:dyDescent="0.35">
      <c r="A10" s="378"/>
      <c r="B10" s="379"/>
      <c r="C10" s="382" t="s">
        <v>125</v>
      </c>
      <c r="D10" s="381"/>
      <c r="E10" s="381"/>
      <c r="F10" s="381"/>
      <c r="G10" s="381"/>
      <c r="H10" s="381"/>
      <c r="I10" s="381"/>
      <c r="J10" s="381"/>
      <c r="K10" s="381"/>
      <c r="L10" s="381"/>
      <c r="M10" s="381"/>
      <c r="N10" s="381"/>
      <c r="O10" s="381"/>
      <c r="P10" s="375"/>
      <c r="Q10" s="375"/>
      <c r="R10" s="375"/>
      <c r="S10" s="375"/>
      <c r="T10" s="375"/>
      <c r="U10" s="375"/>
      <c r="V10" s="375"/>
      <c r="W10" s="375"/>
      <c r="X10" s="376"/>
      <c r="Y10" s="360"/>
    </row>
    <row r="11" spans="1:26" s="361" customFormat="1" ht="18" customHeight="1" x14ac:dyDescent="0.25">
      <c r="A11" s="378"/>
      <c r="B11" s="379"/>
      <c r="C11" s="383" t="s">
        <v>128</v>
      </c>
      <c r="D11" s="384"/>
      <c r="E11" s="384"/>
      <c r="F11" s="384"/>
      <c r="G11" s="384"/>
      <c r="H11" s="384"/>
      <c r="I11" s="384"/>
      <c r="J11" s="384"/>
      <c r="K11" s="384"/>
      <c r="L11" s="384"/>
      <c r="M11" s="384"/>
      <c r="N11" s="384"/>
      <c r="O11" s="384"/>
      <c r="P11" s="375"/>
      <c r="Q11" s="375"/>
      <c r="R11" s="375"/>
      <c r="S11" s="375"/>
      <c r="T11" s="375"/>
      <c r="U11" s="375"/>
      <c r="V11" s="375"/>
      <c r="W11" s="375"/>
      <c r="X11" s="376"/>
      <c r="Y11" s="360"/>
    </row>
    <row r="12" spans="1:26" s="361" customFormat="1" ht="18" customHeight="1" x14ac:dyDescent="0.25">
      <c r="A12" s="378"/>
      <c r="B12" s="379"/>
      <c r="C12" s="383" t="s">
        <v>129</v>
      </c>
      <c r="D12" s="384"/>
      <c r="E12" s="384"/>
      <c r="F12" s="384"/>
      <c r="G12" s="384"/>
      <c r="H12" s="384"/>
      <c r="I12" s="384"/>
      <c r="J12" s="384"/>
      <c r="K12" s="384"/>
      <c r="L12" s="384"/>
      <c r="M12" s="384"/>
      <c r="N12" s="384"/>
      <c r="O12" s="384"/>
      <c r="P12" s="375"/>
      <c r="Q12" s="375"/>
      <c r="R12" s="375"/>
      <c r="S12" s="375"/>
      <c r="T12" s="375"/>
      <c r="U12" s="375"/>
      <c r="V12" s="375"/>
      <c r="W12" s="375"/>
      <c r="X12" s="376"/>
      <c r="Y12" s="360"/>
    </row>
    <row r="13" spans="1:26" s="361" customFormat="1" ht="33" customHeight="1" thickBot="1" x14ac:dyDescent="0.3">
      <c r="A13" s="378"/>
      <c r="B13" s="379"/>
      <c r="C13" s="385" t="s">
        <v>309</v>
      </c>
      <c r="D13" s="384"/>
      <c r="E13" s="384"/>
      <c r="F13" s="384"/>
      <c r="G13" s="384"/>
      <c r="H13" s="384"/>
      <c r="I13" s="384"/>
      <c r="J13" s="384"/>
      <c r="K13" s="384"/>
      <c r="L13" s="384"/>
      <c r="M13" s="384"/>
      <c r="N13" s="384"/>
      <c r="O13" s="384"/>
      <c r="P13" s="375"/>
      <c r="Q13" s="375"/>
      <c r="R13" s="375"/>
      <c r="S13" s="375"/>
      <c r="T13" s="375"/>
      <c r="U13" s="375"/>
      <c r="V13" s="375"/>
      <c r="W13" s="375"/>
      <c r="X13" s="376"/>
      <c r="Y13" s="360"/>
    </row>
    <row r="14" spans="1:26" s="361" customFormat="1" ht="44.25" customHeight="1" x14ac:dyDescent="0.25">
      <c r="A14" s="378"/>
      <c r="B14" s="379"/>
      <c r="C14" s="386" t="s">
        <v>91</v>
      </c>
      <c r="D14" s="387" t="s">
        <v>101</v>
      </c>
      <c r="E14" s="384"/>
      <c r="F14" s="384"/>
      <c r="G14" s="384"/>
      <c r="H14" s="384"/>
      <c r="I14" s="381"/>
      <c r="J14" s="381"/>
      <c r="K14" s="383"/>
      <c r="L14" s="384"/>
      <c r="M14" s="384"/>
      <c r="N14" s="384"/>
      <c r="O14" s="384"/>
      <c r="P14" s="375"/>
      <c r="Q14" s="375"/>
      <c r="R14" s="375"/>
      <c r="S14" s="375"/>
      <c r="T14" s="375"/>
      <c r="U14" s="375"/>
      <c r="V14" s="375"/>
      <c r="W14" s="375"/>
      <c r="X14" s="376"/>
      <c r="Y14" s="360"/>
    </row>
    <row r="15" spans="1:26" s="361" customFormat="1" ht="42" customHeight="1" thickBot="1" x14ac:dyDescent="0.3">
      <c r="A15" s="378"/>
      <c r="B15" s="379"/>
      <c r="C15" s="388" t="s">
        <v>160</v>
      </c>
      <c r="D15" s="389" t="s">
        <v>127</v>
      </c>
      <c r="E15" s="384"/>
      <c r="F15" s="384"/>
      <c r="G15" s="384"/>
      <c r="H15" s="384"/>
      <c r="I15" s="381"/>
      <c r="J15" s="381"/>
      <c r="K15" s="383"/>
      <c r="L15" s="384"/>
      <c r="M15" s="384"/>
      <c r="N15" s="384"/>
      <c r="O15" s="384"/>
      <c r="P15" s="375"/>
      <c r="Q15" s="375"/>
      <c r="R15" s="375"/>
      <c r="S15" s="375"/>
      <c r="T15" s="375"/>
      <c r="U15" s="375"/>
      <c r="V15" s="375"/>
      <c r="W15" s="375"/>
      <c r="X15" s="376"/>
      <c r="Y15" s="360"/>
    </row>
    <row r="16" spans="1:26" s="361" customFormat="1" ht="35.25" customHeight="1" thickBot="1" x14ac:dyDescent="0.3">
      <c r="A16" s="378"/>
      <c r="B16" s="379"/>
      <c r="C16" s="390" t="s">
        <v>93</v>
      </c>
      <c r="D16" s="391" t="s">
        <v>92</v>
      </c>
      <c r="E16" s="391">
        <v>2005</v>
      </c>
      <c r="F16" s="391">
        <v>2006</v>
      </c>
      <c r="G16" s="391">
        <v>2007</v>
      </c>
      <c r="H16" s="391">
        <v>2008</v>
      </c>
      <c r="I16" s="391">
        <v>2009</v>
      </c>
      <c r="J16" s="391">
        <v>2010</v>
      </c>
      <c r="K16" s="391">
        <v>2011</v>
      </c>
      <c r="L16" s="391">
        <v>2012</v>
      </c>
      <c r="M16" s="391">
        <v>2013</v>
      </c>
      <c r="N16" s="391" t="s">
        <v>9</v>
      </c>
      <c r="O16" s="392" t="s">
        <v>8</v>
      </c>
      <c r="P16" s="375"/>
      <c r="Q16" s="375"/>
      <c r="R16" s="375"/>
      <c r="S16" s="375"/>
      <c r="T16" s="375"/>
      <c r="U16" s="375"/>
      <c r="V16" s="375"/>
      <c r="W16" s="375"/>
      <c r="X16" s="376"/>
      <c r="Y16" s="360"/>
    </row>
    <row r="17" spans="1:25" s="361" customFormat="1" ht="36" customHeight="1" x14ac:dyDescent="0.25">
      <c r="A17" s="378"/>
      <c r="B17" s="379"/>
      <c r="C17" s="624" t="s">
        <v>158</v>
      </c>
      <c r="D17" s="393" t="s">
        <v>313</v>
      </c>
      <c r="E17" s="394">
        <f ca="1">IFERROR(INDEX(INDIRECT(SUBSTITUTE(RIGHT($D$15,LEN($D$15)-4)," ","_")),MATCH($D$14&amp;E$16,'LACO2 data'!$B$2:$B$577,0),MATCH($D17,'LACO2 data'!$A$1:$AB$1,0)),"")</f>
        <v>922.368622247791</v>
      </c>
      <c r="F17" s="395">
        <f ca="1">IFERROR(INDEX(INDIRECT(SUBSTITUTE(RIGHT($D$15,LEN($D$15)-4)," ","_")),MATCH($D$14&amp;F$16,'LACO2 data'!$B$2:$B$577,0),MATCH($D17,'LACO2 data'!$A$1:$AB$1,0)),"")</f>
        <v>907.21291369785376</v>
      </c>
      <c r="G17" s="395">
        <f ca="1">IFERROR(INDEX(INDIRECT(SUBSTITUTE(RIGHT($D$15,LEN($D$15)-4)," ","_")),MATCH($D$14&amp;G$16,'LACO2 data'!$B$2:$B$577,0),MATCH($D17,'LACO2 data'!$A$1:$AB$1,0)),"")</f>
        <v>894.72784775170715</v>
      </c>
      <c r="H17" s="395">
        <f ca="1">IFERROR(INDEX(INDIRECT(SUBSTITUTE(RIGHT($D$15,LEN($D$15)-4)," ","_")),MATCH($D$14&amp;H$16,'LACO2 data'!$B$2:$B$577,0),MATCH($D17,'LACO2 data'!$A$1:$AB$1,0)),"")</f>
        <v>868.0355857932135</v>
      </c>
      <c r="I17" s="395">
        <f ca="1">IFERROR(INDEX(INDIRECT(SUBSTITUTE(RIGHT($D$15,LEN($D$15)-4)," ","_")),MATCH($D$14&amp;I$16,'LACO2 data'!$B$2:$B$577,0),MATCH($D17,'LACO2 data'!$A$1:$AB$1,0)),"")</f>
        <v>800.38035541260604</v>
      </c>
      <c r="J17" s="395">
        <f ca="1">IFERROR(INDEX(INDIRECT(SUBSTITUTE(RIGHT($D$15,LEN($D$15)-4)," ","_")),MATCH($D$14&amp;J$16,'LACO2 data'!$B$2:$B$577,0),MATCH($D17,'LACO2 data'!$A$1:$AB$1,0)),"")</f>
        <v>839.76777449611131</v>
      </c>
      <c r="K17" s="395">
        <f ca="1">IFERROR(INDEX(INDIRECT(SUBSTITUTE(RIGHT($D$15,LEN($D$15)-4)," ","_")),MATCH($D$14&amp;K$16,'LACO2 data'!$B$2:$B$577,0),MATCH($D17,'LACO2 data'!$A$1:$AB$1,0)),"")</f>
        <v>767.92176790365443</v>
      </c>
      <c r="L17" s="395">
        <f ca="1">IFERROR(INDEX(INDIRECT(SUBSTITUTE(RIGHT($D$15,LEN($D$15)-4)," ","_")),MATCH($D$14&amp;L$16,'LACO2 data'!$B$2:$B$577,0),MATCH($D17,'LACO2 data'!$A$1:$AB$1,0)),"")</f>
        <v>780.61268379832859</v>
      </c>
      <c r="M17" s="395">
        <f ca="1">IFERROR(INDEX(INDIRECT(SUBSTITUTE(RIGHT($D$15,LEN($D$15)-4)," ","_")),MATCH($D$14&amp;M$16,'LACO2 data'!$B$2:$B$577,0),MATCH($D17,'LACO2 data'!$A$1:$AB$1,0)),"")</f>
        <v>763.12571904633876</v>
      </c>
      <c r="N17" s="396" t="s">
        <v>303</v>
      </c>
      <c r="O17" s="397"/>
      <c r="P17" s="375"/>
      <c r="Q17" s="375"/>
      <c r="R17" s="375"/>
      <c r="S17" s="375"/>
      <c r="T17" s="375"/>
      <c r="U17" s="375"/>
      <c r="V17" s="375"/>
      <c r="W17" s="375"/>
      <c r="X17" s="376"/>
      <c r="Y17" s="360"/>
    </row>
    <row r="18" spans="1:25" s="361" customFormat="1" ht="31.5" customHeight="1" x14ac:dyDescent="0.25">
      <c r="A18" s="378"/>
      <c r="B18" s="379"/>
      <c r="C18" s="625"/>
      <c r="D18" s="393" t="s">
        <v>15</v>
      </c>
      <c r="E18" s="394">
        <f ca="1">IFERROR(INDEX(INDIRECT(SUBSTITUTE(RIGHT($D$15,LEN($D$15)-4)," ","_")),MATCH($D$14&amp;E$16,'LACO2 data'!$B$2:$B$577,0),MATCH($D18,'LACO2 data'!$A$1:$AB$1,0)),"")</f>
        <v>318.19253746329304</v>
      </c>
      <c r="F18" s="394">
        <f ca="1">IFERROR(INDEX(INDIRECT(SUBSTITUTE(RIGHT($D$15,LEN($D$15)-4)," ","_")),MATCH($D$14&amp;F$16,'LACO2 data'!$B$2:$B$577,0),MATCH($D18,'LACO2 data'!$A$1:$AB$1,0)),"")</f>
        <v>315.4575788022704</v>
      </c>
      <c r="G18" s="394">
        <f ca="1">IFERROR(INDEX(INDIRECT(SUBSTITUTE(RIGHT($D$15,LEN($D$15)-4)," ","_")),MATCH($D$14&amp;G$16,'LACO2 data'!$B$2:$B$577,0),MATCH($D18,'LACO2 data'!$A$1:$AB$1,0)),"")</f>
        <v>311.4752901667498</v>
      </c>
      <c r="H18" s="394">
        <f ca="1">IFERROR(INDEX(INDIRECT(SUBSTITUTE(RIGHT($D$15,LEN($D$15)-4)," ","_")),MATCH($D$14&amp;H$16,'LACO2 data'!$B$2:$B$577,0),MATCH($D18,'LACO2 data'!$A$1:$AB$1,0)),"")</f>
        <v>290.99123397747849</v>
      </c>
      <c r="I18" s="394">
        <f ca="1">IFERROR(INDEX(INDIRECT(SUBSTITUTE(RIGHT($D$15,LEN($D$15)-4)," ","_")),MATCH($D$14&amp;I$16,'LACO2 data'!$B$2:$B$577,0),MATCH($D18,'LACO2 data'!$A$1:$AB$1,0)),"")</f>
        <v>258.25875489985327</v>
      </c>
      <c r="J18" s="394">
        <f ca="1">IFERROR(INDEX(INDIRECT(SUBSTITUTE(RIGHT($D$15,LEN($D$15)-4)," ","_")),MATCH($D$14&amp;J$16,'LACO2 data'!$B$2:$B$577,0),MATCH($D18,'LACO2 data'!$A$1:$AB$1,0)),"")</f>
        <v>285.13117968779659</v>
      </c>
      <c r="K18" s="394">
        <f ca="1">IFERROR(INDEX(INDIRECT(SUBSTITUTE(RIGHT($D$15,LEN($D$15)-4)," ","_")),MATCH($D$14&amp;K$16,'LACO2 data'!$B$2:$B$577,0),MATCH($D18,'LACO2 data'!$A$1:$AB$1,0)),"")</f>
        <v>256.97022009825605</v>
      </c>
      <c r="L18" s="394">
        <f ca="1">IFERROR(INDEX(INDIRECT(SUBSTITUTE(RIGHT($D$15,LEN($D$15)-4)," ","_")),MATCH($D$14&amp;L$16,'LACO2 data'!$B$2:$B$577,0),MATCH($D18,'LACO2 data'!$A$1:$AB$1,0)),"")</f>
        <v>259.4041987613993</v>
      </c>
      <c r="M18" s="394">
        <f ca="1">IFERROR(INDEX(INDIRECT(SUBSTITUTE(RIGHT($D$15,LEN($D$15)-4)," ","_")),MATCH($D$14&amp;M$16,'LACO2 data'!$B$2:$B$577,0),MATCH($D18,'LACO2 data'!$A$1:$AB$1,0)),"")</f>
        <v>248.91448680011518</v>
      </c>
      <c r="N18" s="398" t="s">
        <v>303</v>
      </c>
      <c r="O18" s="399"/>
      <c r="P18" s="375"/>
      <c r="Q18" s="375"/>
      <c r="R18" s="375"/>
      <c r="S18" s="375"/>
      <c r="T18" s="375"/>
      <c r="U18" s="375"/>
      <c r="V18" s="375"/>
      <c r="W18" s="375"/>
      <c r="X18" s="376"/>
      <c r="Y18" s="360"/>
    </row>
    <row r="19" spans="1:25" s="361" customFormat="1" ht="30" customHeight="1" x14ac:dyDescent="0.25">
      <c r="A19" s="378"/>
      <c r="B19" s="379"/>
      <c r="C19" s="625"/>
      <c r="D19" s="393" t="s">
        <v>16</v>
      </c>
      <c r="E19" s="394">
        <f ca="1">IFERROR(INDEX(INDIRECT(SUBSTITUTE(RIGHT($D$15,LEN($D$15)-4)," ","_")),MATCH($D$14&amp;E$16,'LACO2 data'!$B$2:$B$577,0),MATCH($D19,'LACO2 data'!$A$1:$AB$1,0)),"")</f>
        <v>316.22716827214163</v>
      </c>
      <c r="F19" s="394">
        <f ca="1">IFERROR(INDEX(INDIRECT(SUBSTITUTE(RIGHT($D$15,LEN($D$15)-4)," ","_")),MATCH($D$14&amp;F$16,'LACO2 data'!$B$2:$B$577,0),MATCH($D19,'LACO2 data'!$A$1:$AB$1,0)),"")</f>
        <v>315.18637313310586</v>
      </c>
      <c r="G19" s="394">
        <f ca="1">IFERROR(INDEX(INDIRECT(SUBSTITUTE(RIGHT($D$15,LEN($D$15)-4)," ","_")),MATCH($D$14&amp;G$16,'LACO2 data'!$B$2:$B$577,0),MATCH($D19,'LACO2 data'!$A$1:$AB$1,0)),"")</f>
        <v>307.02846757509212</v>
      </c>
      <c r="H19" s="394">
        <f ca="1">IFERROR(INDEX(INDIRECT(SUBSTITUTE(RIGHT($D$15,LEN($D$15)-4)," ","_")),MATCH($D$14&amp;H$16,'LACO2 data'!$B$2:$B$577,0),MATCH($D19,'LACO2 data'!$A$1:$AB$1,0)),"")</f>
        <v>313.26949971451734</v>
      </c>
      <c r="I19" s="394">
        <f ca="1">IFERROR(INDEX(INDIRECT(SUBSTITUTE(RIGHT($D$15,LEN($D$15)-4)," ","_")),MATCH($D$14&amp;I$16,'LACO2 data'!$B$2:$B$577,0),MATCH($D19,'LACO2 data'!$A$1:$AB$1,0)),"")</f>
        <v>282.81715567410168</v>
      </c>
      <c r="J19" s="394">
        <f ca="1">IFERROR(INDEX(INDIRECT(SUBSTITUTE(RIGHT($D$15,LEN($D$15)-4)," ","_")),MATCH($D$14&amp;J$16,'LACO2 data'!$B$2:$B$577,0),MATCH($D19,'LACO2 data'!$A$1:$AB$1,0)),"")</f>
        <v>298.46749834399435</v>
      </c>
      <c r="K19" s="394">
        <f ca="1">IFERROR(INDEX(INDIRECT(SUBSTITUTE(RIGHT($D$15,LEN($D$15)-4)," ","_")),MATCH($D$14&amp;K$16,'LACO2 data'!$B$2:$B$577,0),MATCH($D19,'LACO2 data'!$A$1:$AB$1,0)),"")</f>
        <v>260.42634755847507</v>
      </c>
      <c r="L19" s="394">
        <f ca="1">IFERROR(INDEX(INDIRECT(SUBSTITUTE(RIGHT($D$15,LEN($D$15)-4)," ","_")),MATCH($D$14&amp;L$16,'LACO2 data'!$B$2:$B$577,0),MATCH($D19,'LACO2 data'!$A$1:$AB$1,0)),"")</f>
        <v>275.90699894178096</v>
      </c>
      <c r="M19" s="394">
        <f ca="1">IFERROR(INDEX(INDIRECT(SUBSTITUTE(RIGHT($D$15,LEN($D$15)-4)," ","_")),MATCH($D$14&amp;M$16,'LACO2 data'!$B$2:$B$577,0),MATCH($D19,'LACO2 data'!$A$1:$AB$1,0)),"")</f>
        <v>271.10010582191956</v>
      </c>
      <c r="N19" s="398" t="s">
        <v>303</v>
      </c>
      <c r="O19" s="399"/>
      <c r="P19" s="375"/>
      <c r="Q19" s="375"/>
      <c r="R19" s="375"/>
      <c r="S19" s="375"/>
      <c r="T19" s="375"/>
      <c r="U19" s="375"/>
      <c r="V19" s="375"/>
      <c r="W19" s="375"/>
      <c r="X19" s="376"/>
      <c r="Y19" s="360"/>
    </row>
    <row r="20" spans="1:25" s="361" customFormat="1" ht="28.5" customHeight="1" x14ac:dyDescent="0.25">
      <c r="A20" s="378"/>
      <c r="B20" s="379"/>
      <c r="C20" s="625"/>
      <c r="D20" s="393" t="s">
        <v>17</v>
      </c>
      <c r="E20" s="394">
        <f ca="1">IFERROR(INDEX(INDIRECT(SUBSTITUTE(RIGHT($D$15,LEN($D$15)-4)," ","_")),MATCH($D$14&amp;E$16,'LACO2 data'!$B$2:$B$577,0),MATCH($D20,'LACO2 data'!$A$1:$AB$1,0)),"")</f>
        <v>287.94891651235616</v>
      </c>
      <c r="F20" s="394">
        <f ca="1">IFERROR(INDEX(INDIRECT(SUBSTITUTE(RIGHT($D$15,LEN($D$15)-4)," ","_")),MATCH($D$14&amp;F$16,'LACO2 data'!$B$2:$B$577,0),MATCH($D20,'LACO2 data'!$A$1:$AB$1,0)),"")</f>
        <v>276.5689617624775</v>
      </c>
      <c r="G20" s="394">
        <f ca="1">IFERROR(INDEX(INDIRECT(SUBSTITUTE(RIGHT($D$15,LEN($D$15)-4)," ","_")),MATCH($D$14&amp;G$16,'LACO2 data'!$B$2:$B$577,0),MATCH($D20,'LACO2 data'!$A$1:$AB$1,0)),"")</f>
        <v>276.22409000986517</v>
      </c>
      <c r="H20" s="394">
        <f ca="1">IFERROR(INDEX(INDIRECT(SUBSTITUTE(RIGHT($D$15,LEN($D$15)-4)," ","_")),MATCH($D$14&amp;H$16,'LACO2 data'!$B$2:$B$577,0),MATCH($D20,'LACO2 data'!$A$1:$AB$1,0)),"")</f>
        <v>263.77485210121768</v>
      </c>
      <c r="I20" s="394">
        <f ca="1">IFERROR(INDEX(INDIRECT(SUBSTITUTE(RIGHT($D$15,LEN($D$15)-4)," ","_")),MATCH($D$14&amp;I$16,'LACO2 data'!$B$2:$B$577,0),MATCH($D20,'LACO2 data'!$A$1:$AB$1,0)),"")</f>
        <v>259.30444483865136</v>
      </c>
      <c r="J20" s="394">
        <f ca="1">IFERROR(INDEX(INDIRECT(SUBSTITUTE(RIGHT($D$15,LEN($D$15)-4)," ","_")),MATCH($D$14&amp;J$16,'LACO2 data'!$B$2:$B$577,0),MATCH($D20,'LACO2 data'!$A$1:$AB$1,0)),"")</f>
        <v>256.16909646432043</v>
      </c>
      <c r="K20" s="394">
        <f ca="1">IFERROR(INDEX(INDIRECT(SUBSTITUTE(RIGHT($D$15,LEN($D$15)-4)," ","_")),MATCH($D$14&amp;K$16,'LACO2 data'!$B$2:$B$577,0),MATCH($D20,'LACO2 data'!$A$1:$AB$1,0)),"")</f>
        <v>250.52520024692328</v>
      </c>
      <c r="L20" s="394" t="s">
        <v>957</v>
      </c>
      <c r="M20" s="394">
        <f ca="1">IFERROR(INDEX(INDIRECT(SUBSTITUTE(RIGHT($D$15,LEN($D$15)-4)," ","_")),MATCH($D$14&amp;M$16,'LACO2 data'!$B$2:$B$577,0),MATCH($D20,'LACO2 data'!$A$1:$AB$1,0)),"")</f>
        <v>243.11112642430376</v>
      </c>
      <c r="N20" s="398" t="s">
        <v>303</v>
      </c>
      <c r="O20" s="399"/>
      <c r="P20" s="375"/>
      <c r="Q20" s="375"/>
      <c r="R20" s="375"/>
      <c r="S20" s="375"/>
      <c r="T20" s="375"/>
      <c r="U20" s="375"/>
      <c r="V20" s="375"/>
      <c r="W20" s="375"/>
      <c r="X20" s="376"/>
      <c r="Y20" s="360"/>
    </row>
    <row r="21" spans="1:25" s="361" customFormat="1" ht="36.75" customHeight="1" thickBot="1" x14ac:dyDescent="0.3">
      <c r="A21" s="378"/>
      <c r="B21" s="379"/>
      <c r="C21" s="626"/>
      <c r="D21" s="400" t="s">
        <v>18</v>
      </c>
      <c r="E21" s="401">
        <f ca="1">IFERROR(INDEX(INDIRECT(SUBSTITUTE(RIGHT($D$15,LEN($D$15)-4)," ","_")),MATCH($D$14&amp;E$16,'LACO2 data'!$B$2:$B$577,0),MATCH($D21,'LACO2 data'!$A$1:$AB$1,0)),"")</f>
        <v>6.0960457111489621</v>
      </c>
      <c r="F21" s="401">
        <f ca="1">IFERROR(INDEX(INDIRECT(SUBSTITUTE(RIGHT($D$15,LEN($D$15)-4)," ","_")),MATCH($D$14&amp;F$16,'LACO2 data'!$B$2:$B$577,0),MATCH($D21,'LACO2 data'!$A$1:$AB$1,0)),"")</f>
        <v>5.9291902150192719</v>
      </c>
      <c r="G21" s="401">
        <f ca="1">IFERROR(INDEX(INDIRECT(SUBSTITUTE(RIGHT($D$15,LEN($D$15)-4)," ","_")),MATCH($D$14&amp;G$16,'LACO2 data'!$B$2:$B$577,0),MATCH($D21,'LACO2 data'!$A$1:$AB$1,0)),"")</f>
        <v>5.7891147557143947</v>
      </c>
      <c r="H21" s="401">
        <f ca="1">IFERROR(INDEX(INDIRECT(SUBSTITUTE(RIGHT($D$15,LEN($D$15)-4)," ","_")),MATCH($D$14&amp;H$16,'LACO2 data'!$B$2:$B$577,0),MATCH($D21,'LACO2 data'!$A$1:$AB$1,0)),"")</f>
        <v>5.5123872307182822</v>
      </c>
      <c r="I21" s="401">
        <f ca="1">IFERROR(INDEX(INDIRECT(SUBSTITUTE(RIGHT($D$15,LEN($D$15)-4)," ","_")),MATCH($D$14&amp;I$16,'LACO2 data'!$B$2:$B$577,0),MATCH($D21,'LACO2 data'!$A$1:$AB$1,0)),"")</f>
        <v>4.9651382370647008</v>
      </c>
      <c r="J21" s="401">
        <f ca="1">IFERROR(INDEX(INDIRECT(SUBSTITUTE(RIGHT($D$15,LEN($D$15)-4)," ","_")),MATCH($D$14&amp;J$16,'LACO2 data'!$B$2:$B$577,0),MATCH($D21,'LACO2 data'!$A$1:$AB$1,0)),"")</f>
        <v>5.1838898226566714</v>
      </c>
      <c r="K21" s="401">
        <f ca="1">IFERROR(INDEX(INDIRECT(SUBSTITUTE(RIGHT($D$15,LEN($D$15)-4)," ","_")),MATCH($D$14&amp;K$16,'LACO2 data'!$B$2:$B$577,0),MATCH($D21,'LACO2 data'!$A$1:$AB$1,0)),"")</f>
        <v>4.4969475620999777</v>
      </c>
      <c r="L21" s="401">
        <f ca="1">IFERROR(INDEX(INDIRECT(SUBSTITUTE(RIGHT($D$15,LEN($D$15)-4)," ","_")),MATCH($D$14&amp;L$16,'LACO2 data'!$B$2:$B$577,0),MATCH($D21,'LACO2 data'!$A$1:$AB$1,0)),"")</f>
        <v>4.5696895764818075</v>
      </c>
      <c r="M21" s="401">
        <f ca="1">IFERROR(INDEX(INDIRECT(SUBSTITUTE(RIGHT($D$15,LEN($D$15)-4)," ","_")),MATCH($D$14&amp;M$16,'LACO2 data'!$B$2:$B$577,0),MATCH($D21,'LACO2 data'!$A$1:$AB$1,0)),"")</f>
        <v>4.4103133509076118</v>
      </c>
      <c r="N21" s="402" t="s">
        <v>306</v>
      </c>
      <c r="O21" s="403"/>
      <c r="P21" s="375"/>
      <c r="Q21" s="375"/>
      <c r="R21" s="375"/>
      <c r="S21" s="375"/>
      <c r="T21" s="375"/>
      <c r="U21" s="375"/>
      <c r="V21" s="375"/>
      <c r="W21" s="375"/>
      <c r="X21" s="376"/>
      <c r="Y21" s="360"/>
    </row>
    <row r="22" spans="1:25" s="361" customFormat="1" ht="29.25" customHeight="1" x14ac:dyDescent="0.25">
      <c r="A22" s="378"/>
      <c r="B22" s="379"/>
      <c r="C22" s="627" t="s">
        <v>159</v>
      </c>
      <c r="D22" s="404" t="s">
        <v>3</v>
      </c>
      <c r="E22" s="395" t="str">
        <f ca="1">IFERROR(INDEX(INDIRECT(SUBSTITUTE(RIGHT($D$15,LEN($D$15)-4)," ","_")),MATCH($D$14&amp;E$16,'LACO2 data'!$B$2:$B$577,0),MATCH($D22,'LACO2 data'!$A$1:$AB$1,0)),"")</f>
        <v/>
      </c>
      <c r="F22" s="395" t="str">
        <f ca="1">IFERROR(INDEX(INDIRECT(SUBSTITUTE(RIGHT($D$15,LEN($D$15)-4)," ","_")),MATCH($D$14&amp;F$16,'LACO2 data'!$B$2:$B$577,0),MATCH($D22,'LACO2 data'!$A$1:$AB$1,0)),"")</f>
        <v/>
      </c>
      <c r="G22" s="395" t="str">
        <f ca="1">IFERROR(INDEX(INDIRECT(SUBSTITUTE(RIGHT($D$15,LEN($D$15)-4)," ","_")),MATCH($D$14&amp;G$16,'LACO2 data'!$B$2:$B$577,0),MATCH($D22,'LACO2 data'!$A$1:$AB$1,0)),"")</f>
        <v/>
      </c>
      <c r="H22" s="395" t="str">
        <f ca="1">IFERROR(INDEX(INDIRECT(SUBSTITUTE(RIGHT($D$15,LEN($D$15)-4)," ","_")),MATCH($D$14&amp;H$16,'LACO2 data'!$B$2:$B$577,0),MATCH($D22,'LACO2 data'!$A$1:$AB$1,0)),"")</f>
        <v/>
      </c>
      <c r="I22" s="395" t="str">
        <f ca="1">IFERROR(INDEX(INDIRECT(SUBSTITUTE(RIGHT($D$15,LEN($D$15)-4)," ","_")),MATCH($D$14&amp;I$16,'LACO2 data'!$B$2:$B$577,0),MATCH($D22,'LACO2 data'!$A$1:$AB$1,0)),"")</f>
        <v/>
      </c>
      <c r="J22" s="395" t="str">
        <f ca="1">IFERROR(INDEX(INDIRECT(SUBSTITUTE(RIGHT($D$15,LEN($D$15)-4)," ","_")),MATCH($D$14&amp;J$16,'LACO2 data'!$B$2:$B$577,0),MATCH($D22,'LACO2 data'!$A$1:$AB$1,0)),"")</f>
        <v/>
      </c>
      <c r="K22" s="395" t="str">
        <f ca="1">IFERROR(INDEX(INDIRECT(SUBSTITUTE(RIGHT($D$15,LEN($D$15)-4)," ","_")),MATCH($D$14&amp;K$16,'LACO2 data'!$B$2:$B$577,0),MATCH($D22,'LACO2 data'!$A$1:$AB$1,0)),"")</f>
        <v/>
      </c>
      <c r="L22" s="395" t="str">
        <f ca="1">IFERROR(INDEX(INDIRECT(SUBSTITUTE(RIGHT($D$15,LEN($D$15)-4)," ","_")),MATCH($D$14&amp;L$16,'LACO2 data'!$B$2:$B$577,0),MATCH($D22,'LACO2 data'!$A$1:$AB$1,0)),"")</f>
        <v/>
      </c>
      <c r="M22" s="395" t="str">
        <f ca="1">IFERROR(INDEX(INDIRECT(SUBSTITUTE(RIGHT($D$15,LEN($D$15)-4)," ","_")),MATCH($D$14&amp;M$16,'LACO2 data'!$B$2:$B$577,0),MATCH($D22,'LACO2 data'!$A$1:$AB$1,0)),"")</f>
        <v/>
      </c>
      <c r="N22" s="396" t="s">
        <v>1</v>
      </c>
      <c r="O22" s="405"/>
      <c r="P22" s="375"/>
      <c r="Q22" s="375"/>
      <c r="R22" s="375"/>
      <c r="S22" s="375"/>
      <c r="T22" s="375"/>
      <c r="U22" s="375"/>
      <c r="V22" s="375"/>
      <c r="W22" s="375"/>
      <c r="X22" s="376"/>
      <c r="Y22" s="360"/>
    </row>
    <row r="23" spans="1:25" s="361" customFormat="1" ht="25.5" customHeight="1" x14ac:dyDescent="0.25">
      <c r="A23" s="378"/>
      <c r="B23" s="379"/>
      <c r="C23" s="628"/>
      <c r="D23" s="406" t="s">
        <v>246</v>
      </c>
      <c r="E23" s="394">
        <f ca="1">IFERROR(INDEX(INDIRECT(SUBSTITUTE(RIGHT($D$15,LEN($D$15)-4)," ","_")),MATCH($D$14&amp;E$16,'LACO2 data'!$B$2:$B$577,0),MATCH($D23,'LACO2 data'!$A$1:$AB$1,0)),"")</f>
        <v>-189.13624411079346</v>
      </c>
      <c r="F23" s="394">
        <f ca="1">IFERROR(INDEX(INDIRECT(SUBSTITUTE(RIGHT($D$15,LEN($D$15)-4)," ","_")),MATCH($D$14&amp;F$16,'LACO2 data'!$B$2:$B$577,0),MATCH($D23,'LACO2 data'!$A$1:$AB$1,0)),"")</f>
        <v>-193.04195229878283</v>
      </c>
      <c r="G23" s="394">
        <f ca="1">IFERROR(INDEX(INDIRECT(SUBSTITUTE(RIGHT($D$15,LEN($D$15)-4)," ","_")),MATCH($D$14&amp;G$16,'LACO2 data'!$B$2:$B$577,0),MATCH($D23,'LACO2 data'!$A$1:$AB$1,0)),"")</f>
        <v>-194.53441804805138</v>
      </c>
      <c r="H23" s="394">
        <f ca="1">IFERROR(INDEX(INDIRECT(SUBSTITUTE(RIGHT($D$15,LEN($D$15)-4)," ","_")),MATCH($D$14&amp;H$16,'LACO2 data'!$B$2:$B$577,0),MATCH($D23,'LACO2 data'!$A$1:$AB$1,0)),"")</f>
        <v>-197.78442241017726</v>
      </c>
      <c r="I23" s="394">
        <f ca="1">IFERROR(INDEX(INDIRECT(SUBSTITUTE(RIGHT($D$15,LEN($D$15)-4)," ","_")),MATCH($D$14&amp;I$16,'LACO2 data'!$B$2:$B$577,0),MATCH($D23,'LACO2 data'!$A$1:$AB$1,0)),"")</f>
        <v>-194.08732528463534</v>
      </c>
      <c r="J23" s="394">
        <f ca="1">IFERROR(INDEX(INDIRECT(SUBSTITUTE(RIGHT($D$15,LEN($D$15)-4)," ","_")),MATCH($D$14&amp;J$16,'LACO2 data'!$B$2:$B$577,0),MATCH($D23,'LACO2 data'!$A$1:$AB$1,0)),"")</f>
        <v>-205.20782130470849</v>
      </c>
      <c r="K23" s="394">
        <f ca="1">IFERROR(INDEX(INDIRECT(SUBSTITUTE(RIGHT($D$15,LEN($D$15)-4)," ","_")),MATCH($D$14&amp;K$16,'LACO2 data'!$B$2:$B$577,0),MATCH($D23,'LACO2 data'!$A$1:$AB$1,0)),"")</f>
        <v>-216.19127150960799</v>
      </c>
      <c r="L23" s="394">
        <f ca="1">IFERROR(INDEX(INDIRECT(SUBSTITUTE(RIGHT($D$15,LEN($D$15)-4)," ","_")),MATCH($D$14&amp;L$16,'LACO2 data'!$B$2:$B$577,0),MATCH($D23,'LACO2 data'!$A$1:$AB$1,0)),"")</f>
        <v>-219.82037897248151</v>
      </c>
      <c r="M23" s="394">
        <f ca="1">IFERROR(INDEX(INDIRECT(SUBSTITUTE(RIGHT($D$15,LEN($D$15)-4)," ","_")),MATCH($D$14&amp;M$16,'LACO2 data'!$B$2:$B$577,0),MATCH($D23,'LACO2 data'!$A$1:$AB$1,0)),"")</f>
        <v>-223.12695236121058</v>
      </c>
      <c r="N23" s="398" t="s">
        <v>303</v>
      </c>
      <c r="O23" s="407"/>
      <c r="P23" s="375"/>
      <c r="Q23" s="375"/>
      <c r="R23" s="375"/>
      <c r="S23" s="375"/>
      <c r="T23" s="375"/>
      <c r="U23" s="375"/>
      <c r="V23" s="375"/>
      <c r="W23" s="375"/>
      <c r="X23" s="376"/>
      <c r="Y23" s="360"/>
    </row>
    <row r="24" spans="1:25" s="361" customFormat="1" ht="26.25" customHeight="1" thickBot="1" x14ac:dyDescent="0.3">
      <c r="A24" s="378"/>
      <c r="B24" s="379"/>
      <c r="C24" s="629"/>
      <c r="D24" s="408" t="s">
        <v>124</v>
      </c>
      <c r="E24" s="401"/>
      <c r="F24" s="401"/>
      <c r="G24" s="401"/>
      <c r="H24" s="401"/>
      <c r="I24" s="401"/>
      <c r="J24" s="401"/>
      <c r="K24" s="401"/>
      <c r="L24" s="401"/>
      <c r="M24" s="401"/>
      <c r="N24" s="402" t="s">
        <v>1</v>
      </c>
      <c r="O24" s="409" t="s">
        <v>302</v>
      </c>
      <c r="P24" s="375"/>
      <c r="Q24" s="375"/>
      <c r="R24" s="375"/>
      <c r="S24" s="375"/>
      <c r="T24" s="375"/>
      <c r="U24" s="375"/>
      <c r="V24" s="375"/>
      <c r="W24" s="375"/>
      <c r="X24" s="376"/>
      <c r="Y24" s="360"/>
    </row>
    <row r="25" spans="1:25" s="361" customFormat="1" ht="18" customHeight="1" x14ac:dyDescent="0.25">
      <c r="A25" s="378"/>
      <c r="B25" s="379"/>
      <c r="C25" s="410"/>
      <c r="D25" s="411"/>
      <c r="E25" s="411"/>
      <c r="F25" s="411"/>
      <c r="G25" s="411"/>
      <c r="H25" s="411"/>
      <c r="I25" s="381"/>
      <c r="J25" s="381"/>
      <c r="K25" s="410"/>
      <c r="L25" s="411"/>
      <c r="M25" s="411"/>
      <c r="N25" s="411"/>
      <c r="O25" s="411"/>
      <c r="P25" s="375"/>
      <c r="Q25" s="375"/>
      <c r="R25" s="375"/>
      <c r="S25" s="375"/>
      <c r="T25" s="375"/>
      <c r="U25" s="375"/>
      <c r="V25" s="375"/>
      <c r="W25" s="375"/>
      <c r="X25" s="376"/>
      <c r="Y25" s="360"/>
    </row>
    <row r="26" spans="1:25" s="361" customFormat="1" ht="18" customHeight="1" x14ac:dyDescent="0.25">
      <c r="A26" s="378"/>
      <c r="B26" s="379" t="s">
        <v>6</v>
      </c>
      <c r="C26" s="412" t="s">
        <v>12</v>
      </c>
      <c r="D26" s="411"/>
      <c r="E26" s="411"/>
      <c r="F26" s="411"/>
      <c r="G26" s="411"/>
      <c r="H26" s="411"/>
      <c r="I26" s="381"/>
      <c r="J26" s="381"/>
      <c r="K26" s="410"/>
      <c r="L26" s="411"/>
      <c r="M26" s="411"/>
      <c r="N26" s="411"/>
      <c r="O26" s="411"/>
      <c r="P26" s="375"/>
      <c r="Q26" s="375"/>
      <c r="R26" s="375"/>
      <c r="S26" s="375"/>
      <c r="T26" s="375"/>
      <c r="U26" s="375"/>
      <c r="V26" s="375"/>
      <c r="W26" s="375"/>
      <c r="X26" s="376"/>
      <c r="Y26" s="360"/>
    </row>
    <row r="27" spans="1:25" s="361" customFormat="1" ht="18" customHeight="1" x14ac:dyDescent="0.25">
      <c r="A27" s="378"/>
      <c r="B27" s="379"/>
      <c r="C27" s="413" t="s">
        <v>941</v>
      </c>
      <c r="D27" s="411"/>
      <c r="E27" s="411"/>
      <c r="F27" s="411"/>
      <c r="G27" s="411"/>
      <c r="H27" s="411"/>
      <c r="I27" s="381"/>
      <c r="J27" s="381"/>
      <c r="K27" s="410"/>
      <c r="L27" s="411"/>
      <c r="M27" s="411"/>
      <c r="N27" s="411"/>
      <c r="O27" s="411"/>
      <c r="P27" s="375"/>
      <c r="Q27" s="375"/>
      <c r="R27" s="375"/>
      <c r="S27" s="375"/>
      <c r="T27" s="375"/>
      <c r="U27" s="375"/>
      <c r="V27" s="375"/>
      <c r="W27" s="375"/>
      <c r="X27" s="376"/>
      <c r="Y27" s="360"/>
    </row>
    <row r="28" spans="1:25" s="361" customFormat="1" ht="33.75" customHeight="1" thickBot="1" x14ac:dyDescent="0.3">
      <c r="A28" s="378"/>
      <c r="B28" s="379"/>
      <c r="C28" s="414" t="s">
        <v>308</v>
      </c>
      <c r="D28" s="411"/>
      <c r="E28" s="411"/>
      <c r="F28" s="411"/>
      <c r="G28" s="411"/>
      <c r="H28" s="411"/>
      <c r="I28" s="381"/>
      <c r="J28" s="381"/>
      <c r="K28" s="410"/>
      <c r="L28" s="411"/>
      <c r="M28" s="411"/>
      <c r="N28" s="411"/>
      <c r="O28" s="411"/>
      <c r="P28" s="411"/>
      <c r="Q28" s="375"/>
      <c r="R28" s="375"/>
      <c r="S28" s="375"/>
      <c r="T28" s="375"/>
      <c r="U28" s="375"/>
      <c r="V28" s="375"/>
      <c r="W28" s="375"/>
      <c r="X28" s="376"/>
      <c r="Y28" s="360"/>
    </row>
    <row r="29" spans="1:25" s="361" customFormat="1" ht="50.25" customHeight="1" thickBot="1" x14ac:dyDescent="0.3">
      <c r="A29" s="378"/>
      <c r="B29" s="379"/>
      <c r="C29" s="390" t="s">
        <v>66</v>
      </c>
      <c r="D29" s="415" t="s">
        <v>74</v>
      </c>
      <c r="E29" s="618" t="s">
        <v>130</v>
      </c>
      <c r="F29" s="619"/>
      <c r="G29" s="620"/>
      <c r="H29" s="416" t="s">
        <v>139</v>
      </c>
      <c r="I29" s="391" t="s">
        <v>138</v>
      </c>
      <c r="J29" s="391" t="s">
        <v>10</v>
      </c>
      <c r="K29" s="391" t="s">
        <v>134</v>
      </c>
      <c r="L29" s="391" t="s">
        <v>137</v>
      </c>
      <c r="M29" s="391" t="s">
        <v>154</v>
      </c>
      <c r="N29" s="391" t="s">
        <v>152</v>
      </c>
      <c r="O29" s="630" t="s">
        <v>8</v>
      </c>
      <c r="P29" s="620"/>
      <c r="Q29" s="375"/>
      <c r="R29" s="375"/>
      <c r="S29" s="375"/>
      <c r="T29" s="375"/>
      <c r="U29" s="375"/>
      <c r="V29" s="375"/>
      <c r="W29" s="375"/>
      <c r="X29" s="376"/>
      <c r="Y29" s="360"/>
    </row>
    <row r="30" spans="1:25" s="361" customFormat="1" ht="42" customHeight="1" x14ac:dyDescent="0.25">
      <c r="A30" s="417"/>
      <c r="B30" s="418"/>
      <c r="C30" s="419" t="s">
        <v>165</v>
      </c>
      <c r="D30" s="420" t="s">
        <v>207</v>
      </c>
      <c r="E30" s="621" t="s">
        <v>1032</v>
      </c>
      <c r="F30" s="622"/>
      <c r="G30" s="623"/>
      <c r="H30" s="421" t="s">
        <v>124</v>
      </c>
      <c r="I30" s="422">
        <v>0.44500000000000001</v>
      </c>
      <c r="J30" s="423">
        <v>2013</v>
      </c>
      <c r="K30" s="424">
        <v>0.6</v>
      </c>
      <c r="L30" s="423">
        <v>2020</v>
      </c>
      <c r="M30" s="424">
        <v>0.51100000000000001</v>
      </c>
      <c r="N30" s="423">
        <v>2014</v>
      </c>
      <c r="O30" s="631" t="s">
        <v>1033</v>
      </c>
      <c r="P30" s="632"/>
      <c r="Q30" s="375"/>
      <c r="R30" s="375"/>
      <c r="S30" s="375"/>
      <c r="T30" s="375"/>
      <c r="U30" s="375"/>
      <c r="V30" s="375"/>
      <c r="W30" s="375"/>
      <c r="X30" s="376"/>
      <c r="Y30" s="360"/>
    </row>
    <row r="31" spans="1:25" s="361" customFormat="1" ht="65.25" customHeight="1" x14ac:dyDescent="0.25">
      <c r="A31" s="417"/>
      <c r="B31" s="418"/>
      <c r="C31" s="425" t="s">
        <v>218</v>
      </c>
      <c r="D31" s="426" t="s">
        <v>186</v>
      </c>
      <c r="E31" s="616" t="s">
        <v>1034</v>
      </c>
      <c r="F31" s="616"/>
      <c r="G31" s="616"/>
      <c r="H31" s="427" t="s">
        <v>124</v>
      </c>
      <c r="I31" s="428">
        <v>0.39700000000000002</v>
      </c>
      <c r="J31" s="429">
        <v>2013</v>
      </c>
      <c r="K31" s="430">
        <v>0.27</v>
      </c>
      <c r="L31" s="429">
        <v>2020</v>
      </c>
      <c r="M31" s="431">
        <v>0.36699999999999999</v>
      </c>
      <c r="N31" s="429">
        <v>2014</v>
      </c>
      <c r="O31" s="633" t="s">
        <v>1023</v>
      </c>
      <c r="P31" s="634"/>
      <c r="Q31" s="375"/>
      <c r="R31" s="375"/>
      <c r="S31" s="375"/>
      <c r="T31" s="375"/>
      <c r="U31" s="375"/>
      <c r="V31" s="375"/>
      <c r="W31" s="375"/>
      <c r="X31" s="376"/>
      <c r="Y31" s="360"/>
    </row>
    <row r="32" spans="1:25" s="361" customFormat="1" ht="91.5" customHeight="1" x14ac:dyDescent="0.25">
      <c r="A32" s="378"/>
      <c r="B32" s="379"/>
      <c r="C32" s="425" t="s">
        <v>218</v>
      </c>
      <c r="D32" s="426" t="s">
        <v>185</v>
      </c>
      <c r="E32" s="616" t="s">
        <v>1035</v>
      </c>
      <c r="F32" s="616"/>
      <c r="G32" s="616"/>
      <c r="H32" s="427" t="s">
        <v>124</v>
      </c>
      <c r="I32" s="428">
        <v>0.89900000000000002</v>
      </c>
      <c r="J32" s="429">
        <v>2013</v>
      </c>
      <c r="K32" s="431">
        <v>1</v>
      </c>
      <c r="L32" s="429">
        <v>2015</v>
      </c>
      <c r="M32" s="431">
        <v>0.99299999999999999</v>
      </c>
      <c r="N32" s="429">
        <v>2014</v>
      </c>
      <c r="O32" s="616" t="s">
        <v>1036</v>
      </c>
      <c r="P32" s="617"/>
      <c r="Q32" s="375"/>
      <c r="R32" s="375"/>
      <c r="S32" s="375"/>
      <c r="T32" s="375"/>
      <c r="U32" s="375"/>
      <c r="V32" s="375"/>
      <c r="W32" s="375"/>
      <c r="X32" s="376"/>
      <c r="Y32" s="360"/>
    </row>
    <row r="33" spans="1:25" s="351" customFormat="1" ht="18" customHeight="1" x14ac:dyDescent="0.25">
      <c r="B33" s="379"/>
      <c r="C33" s="381"/>
      <c r="D33" s="381"/>
      <c r="E33" s="381"/>
      <c r="F33" s="381"/>
      <c r="G33" s="381"/>
      <c r="H33" s="381"/>
      <c r="I33" s="381"/>
      <c r="J33" s="381"/>
      <c r="K33" s="381"/>
      <c r="L33" s="381"/>
      <c r="M33" s="381"/>
      <c r="N33" s="381"/>
      <c r="O33" s="381"/>
      <c r="P33" s="381"/>
      <c r="Q33" s="375"/>
      <c r="R33" s="375"/>
      <c r="S33" s="375"/>
      <c r="T33" s="375"/>
      <c r="U33" s="375"/>
      <c r="V33" s="375"/>
      <c r="W33" s="375"/>
      <c r="X33" s="376"/>
    </row>
    <row r="34" spans="1:25" s="368" customFormat="1" ht="18" customHeight="1" x14ac:dyDescent="0.25">
      <c r="A34" s="432"/>
      <c r="B34" s="379" t="s">
        <v>11</v>
      </c>
      <c r="C34" s="413" t="s">
        <v>940</v>
      </c>
      <c r="D34" s="411"/>
      <c r="E34" s="411"/>
      <c r="F34" s="411"/>
      <c r="G34" s="411"/>
      <c r="H34" s="411"/>
      <c r="I34" s="411"/>
      <c r="J34" s="381"/>
      <c r="K34" s="410"/>
      <c r="L34" s="411"/>
      <c r="M34" s="381"/>
      <c r="N34" s="381"/>
      <c r="O34" s="381"/>
      <c r="P34" s="381"/>
      <c r="Q34" s="375"/>
      <c r="R34" s="375"/>
      <c r="S34" s="375"/>
      <c r="T34" s="375"/>
      <c r="U34" s="375"/>
      <c r="V34" s="375"/>
      <c r="W34" s="375"/>
      <c r="X34" s="376"/>
      <c r="Y34" s="433"/>
    </row>
    <row r="35" spans="1:25" s="368" customFormat="1" ht="18" customHeight="1" x14ac:dyDescent="0.25">
      <c r="A35" s="432"/>
      <c r="B35" s="379"/>
      <c r="C35" s="410"/>
      <c r="D35" s="410"/>
      <c r="E35" s="410"/>
      <c r="F35" s="410"/>
      <c r="G35" s="410"/>
      <c r="H35" s="410"/>
      <c r="I35" s="410"/>
      <c r="J35" s="410"/>
      <c r="K35" s="410"/>
      <c r="L35" s="410"/>
      <c r="M35" s="381"/>
      <c r="N35" s="381"/>
      <c r="O35" s="381"/>
      <c r="P35" s="381"/>
      <c r="Q35" s="375"/>
      <c r="R35" s="375"/>
      <c r="S35" s="375"/>
      <c r="T35" s="375"/>
      <c r="U35" s="375"/>
      <c r="V35" s="375"/>
      <c r="W35" s="375"/>
      <c r="X35" s="376"/>
      <c r="Y35" s="433"/>
    </row>
    <row r="36" spans="1:25" s="361" customFormat="1" ht="18" customHeight="1" x14ac:dyDescent="0.25">
      <c r="A36" s="378"/>
      <c r="B36" s="379"/>
      <c r="C36" s="640" t="s">
        <v>1090</v>
      </c>
      <c r="D36" s="641"/>
      <c r="E36" s="641"/>
      <c r="F36" s="641"/>
      <c r="G36" s="641"/>
      <c r="H36" s="641"/>
      <c r="I36" s="642"/>
      <c r="J36" s="381"/>
      <c r="K36" s="410"/>
      <c r="L36" s="411"/>
      <c r="M36" s="411"/>
      <c r="N36" s="411"/>
      <c r="O36" s="411"/>
      <c r="P36" s="411"/>
      <c r="Q36" s="375"/>
      <c r="R36" s="375"/>
      <c r="S36" s="375"/>
      <c r="T36" s="375"/>
      <c r="U36" s="375"/>
      <c r="V36" s="375"/>
      <c r="W36" s="375"/>
      <c r="X36" s="376"/>
      <c r="Y36" s="360"/>
    </row>
    <row r="37" spans="1:25" s="361" customFormat="1" ht="18" customHeight="1" x14ac:dyDescent="0.25">
      <c r="A37" s="378"/>
      <c r="B37" s="379"/>
      <c r="C37" s="643"/>
      <c r="D37" s="644"/>
      <c r="E37" s="644"/>
      <c r="F37" s="644"/>
      <c r="G37" s="644"/>
      <c r="H37" s="644"/>
      <c r="I37" s="645"/>
      <c r="J37" s="381"/>
      <c r="K37" s="410"/>
      <c r="L37" s="411"/>
      <c r="M37" s="411"/>
      <c r="N37" s="411"/>
      <c r="O37" s="411"/>
      <c r="P37" s="411"/>
      <c r="Q37" s="375"/>
      <c r="R37" s="375"/>
      <c r="S37" s="375"/>
      <c r="T37" s="375"/>
      <c r="U37" s="375"/>
      <c r="V37" s="375"/>
      <c r="W37" s="375"/>
      <c r="X37" s="376"/>
      <c r="Y37" s="360"/>
    </row>
    <row r="38" spans="1:25" s="361" customFormat="1" ht="18" customHeight="1" x14ac:dyDescent="0.25">
      <c r="A38" s="378"/>
      <c r="B38" s="379"/>
      <c r="C38" s="643"/>
      <c r="D38" s="644"/>
      <c r="E38" s="644"/>
      <c r="F38" s="644"/>
      <c r="G38" s="644"/>
      <c r="H38" s="644"/>
      <c r="I38" s="645"/>
      <c r="J38" s="381"/>
      <c r="K38" s="410"/>
      <c r="L38" s="411"/>
      <c r="M38" s="411"/>
      <c r="N38" s="411"/>
      <c r="O38" s="411"/>
      <c r="P38" s="411"/>
      <c r="Q38" s="375"/>
      <c r="R38" s="375"/>
      <c r="S38" s="375"/>
      <c r="T38" s="375"/>
      <c r="U38" s="375"/>
      <c r="V38" s="375"/>
      <c r="W38" s="375"/>
      <c r="X38" s="376"/>
      <c r="Y38" s="360"/>
    </row>
    <row r="39" spans="1:25" s="361" customFormat="1" ht="18" customHeight="1" x14ac:dyDescent="0.25">
      <c r="A39" s="378"/>
      <c r="B39" s="379"/>
      <c r="C39" s="643"/>
      <c r="D39" s="644"/>
      <c r="E39" s="644"/>
      <c r="F39" s="644"/>
      <c r="G39" s="644"/>
      <c r="H39" s="644"/>
      <c r="I39" s="645"/>
      <c r="J39" s="381"/>
      <c r="K39" s="410"/>
      <c r="L39" s="411"/>
      <c r="M39" s="411"/>
      <c r="N39" s="411"/>
      <c r="O39" s="411"/>
      <c r="P39" s="411"/>
      <c r="Q39" s="375"/>
      <c r="R39" s="375"/>
      <c r="S39" s="375"/>
      <c r="T39" s="375"/>
      <c r="U39" s="375"/>
      <c r="V39" s="375"/>
      <c r="W39" s="375"/>
      <c r="X39" s="376"/>
      <c r="Y39" s="360"/>
    </row>
    <row r="40" spans="1:25" s="361" customFormat="1" ht="18" customHeight="1" x14ac:dyDescent="0.25">
      <c r="A40" s="378"/>
      <c r="B40" s="379"/>
      <c r="C40" s="646"/>
      <c r="D40" s="647"/>
      <c r="E40" s="647"/>
      <c r="F40" s="647"/>
      <c r="G40" s="647"/>
      <c r="H40" s="647"/>
      <c r="I40" s="648"/>
      <c r="J40" s="381"/>
      <c r="K40" s="410"/>
      <c r="L40" s="411"/>
      <c r="M40" s="411"/>
      <c r="N40" s="411"/>
      <c r="O40" s="411"/>
      <c r="P40" s="411"/>
      <c r="Q40" s="375"/>
      <c r="R40" s="375"/>
      <c r="S40" s="375"/>
      <c r="T40" s="375"/>
      <c r="U40" s="375"/>
      <c r="V40" s="375"/>
      <c r="W40" s="375"/>
      <c r="X40" s="376"/>
      <c r="Y40" s="360"/>
    </row>
    <row r="41" spans="1:25" s="361" customFormat="1" ht="18" customHeight="1" x14ac:dyDescent="0.25">
      <c r="A41" s="378"/>
      <c r="B41" s="379"/>
      <c r="C41" s="412"/>
      <c r="D41" s="411"/>
      <c r="E41" s="411"/>
      <c r="F41" s="411"/>
      <c r="G41" s="411"/>
      <c r="H41" s="411"/>
      <c r="I41" s="381"/>
      <c r="J41" s="381"/>
      <c r="K41" s="410"/>
      <c r="L41" s="411"/>
      <c r="M41" s="411"/>
      <c r="N41" s="411"/>
      <c r="O41" s="411"/>
      <c r="P41" s="411"/>
      <c r="Q41" s="375"/>
      <c r="R41" s="375"/>
      <c r="S41" s="375"/>
      <c r="T41" s="375"/>
      <c r="U41" s="375"/>
      <c r="V41" s="375"/>
      <c r="W41" s="375"/>
      <c r="X41" s="376"/>
      <c r="Y41" s="360"/>
    </row>
    <row r="42" spans="1:25" s="361" customFormat="1" ht="18" customHeight="1" x14ac:dyDescent="0.25">
      <c r="A42" s="378"/>
      <c r="B42" s="379">
        <v>3</v>
      </c>
      <c r="C42" s="380" t="s">
        <v>161</v>
      </c>
      <c r="D42" s="411"/>
      <c r="E42" s="411"/>
      <c r="F42" s="411"/>
      <c r="G42" s="411"/>
      <c r="H42" s="411"/>
      <c r="I42" s="381"/>
      <c r="J42" s="381"/>
      <c r="K42" s="410"/>
      <c r="L42" s="411"/>
      <c r="M42" s="411"/>
      <c r="N42" s="411"/>
      <c r="O42" s="411"/>
      <c r="P42" s="411"/>
      <c r="Q42" s="375"/>
      <c r="R42" s="375"/>
      <c r="S42" s="375"/>
      <c r="T42" s="375"/>
      <c r="U42" s="375"/>
      <c r="V42" s="375"/>
      <c r="W42" s="375"/>
      <c r="X42" s="376"/>
      <c r="Y42" s="360"/>
    </row>
    <row r="43" spans="1:25" s="361" customFormat="1" ht="18" customHeight="1" x14ac:dyDescent="0.25">
      <c r="A43" s="378"/>
      <c r="B43" s="379"/>
      <c r="C43" s="380" t="s">
        <v>144</v>
      </c>
      <c r="D43" s="411"/>
      <c r="E43" s="411"/>
      <c r="F43" s="411"/>
      <c r="G43" s="411"/>
      <c r="H43" s="411"/>
      <c r="I43" s="381"/>
      <c r="J43" s="381"/>
      <c r="K43" s="410"/>
      <c r="L43" s="411"/>
      <c r="M43" s="411"/>
      <c r="N43" s="411"/>
      <c r="O43" s="411"/>
      <c r="P43" s="411"/>
      <c r="Q43" s="375"/>
      <c r="R43" s="375"/>
      <c r="S43" s="375"/>
      <c r="T43" s="375"/>
      <c r="U43" s="375"/>
      <c r="V43" s="375"/>
      <c r="W43" s="375"/>
      <c r="X43" s="376"/>
      <c r="Y43" s="360"/>
    </row>
    <row r="44" spans="1:25" s="361" customFormat="1" ht="33" customHeight="1" thickBot="1" x14ac:dyDescent="0.3">
      <c r="A44" s="378"/>
      <c r="B44" s="379"/>
      <c r="C44" s="434" t="s">
        <v>307</v>
      </c>
      <c r="D44" s="411"/>
      <c r="E44" s="411"/>
      <c r="F44" s="411"/>
      <c r="G44" s="411"/>
      <c r="H44" s="411"/>
      <c r="I44" s="381"/>
      <c r="J44" s="381"/>
      <c r="K44" s="410"/>
      <c r="L44" s="411"/>
      <c r="M44" s="411"/>
      <c r="N44" s="411"/>
      <c r="O44" s="411"/>
      <c r="P44" s="411"/>
      <c r="Q44" s="375"/>
      <c r="R44" s="375"/>
      <c r="S44" s="375"/>
      <c r="T44" s="375"/>
      <c r="U44" s="375"/>
      <c r="V44" s="375"/>
      <c r="W44" s="375"/>
      <c r="X44" s="376"/>
      <c r="Y44" s="360"/>
    </row>
    <row r="45" spans="1:25" s="361" customFormat="1" ht="103.5" customHeight="1" thickBot="1" x14ac:dyDescent="0.3">
      <c r="A45" s="378"/>
      <c r="B45" s="379"/>
      <c r="C45" s="435" t="s">
        <v>66</v>
      </c>
      <c r="D45" s="436" t="s">
        <v>74</v>
      </c>
      <c r="E45" s="614" t="s">
        <v>130</v>
      </c>
      <c r="F45" s="614"/>
      <c r="G45" s="436" t="s">
        <v>148</v>
      </c>
      <c r="H45" s="436" t="s">
        <v>147</v>
      </c>
      <c r="I45" s="436" t="s">
        <v>146</v>
      </c>
      <c r="J45" s="436" t="s">
        <v>156</v>
      </c>
      <c r="K45" s="436" t="s">
        <v>942</v>
      </c>
      <c r="L45" s="635" t="s">
        <v>145</v>
      </c>
      <c r="M45" s="636"/>
      <c r="N45" s="635" t="s">
        <v>162</v>
      </c>
      <c r="O45" s="636"/>
      <c r="P45" s="436" t="s">
        <v>84</v>
      </c>
      <c r="Q45" s="436" t="s">
        <v>1050</v>
      </c>
      <c r="R45" s="436" t="s">
        <v>86</v>
      </c>
      <c r="S45" s="436" t="s">
        <v>62</v>
      </c>
      <c r="T45" s="436" t="s">
        <v>155</v>
      </c>
      <c r="U45" s="436" t="s">
        <v>180</v>
      </c>
      <c r="V45" s="436" t="s">
        <v>149</v>
      </c>
      <c r="W45" s="437" t="s">
        <v>8</v>
      </c>
      <c r="X45" s="438"/>
      <c r="Y45" s="360"/>
    </row>
    <row r="46" spans="1:25" s="361" customFormat="1" ht="67.5" customHeight="1" x14ac:dyDescent="0.25">
      <c r="A46" s="378"/>
      <c r="B46" s="379"/>
      <c r="C46" s="419" t="s">
        <v>165</v>
      </c>
      <c r="D46" s="497" t="s">
        <v>207</v>
      </c>
      <c r="E46" s="637" t="s">
        <v>1047</v>
      </c>
      <c r="F46" s="637"/>
      <c r="G46" s="439">
        <v>2003</v>
      </c>
      <c r="H46" s="439"/>
      <c r="I46" s="440"/>
      <c r="J46" s="439">
        <v>2015</v>
      </c>
      <c r="K46" s="440">
        <v>3362</v>
      </c>
      <c r="L46" s="637" t="s">
        <v>172</v>
      </c>
      <c r="M46" s="637"/>
      <c r="N46" s="638" t="s">
        <v>1048</v>
      </c>
      <c r="O46" s="639"/>
      <c r="P46" s="453" t="s">
        <v>168</v>
      </c>
      <c r="Q46" s="439" t="s">
        <v>13</v>
      </c>
      <c r="R46" s="498" t="s">
        <v>1029</v>
      </c>
      <c r="S46" s="441"/>
      <c r="T46" s="441"/>
      <c r="U46" s="453" t="s">
        <v>225</v>
      </c>
      <c r="V46" s="453" t="s">
        <v>947</v>
      </c>
      <c r="W46" s="442"/>
      <c r="X46" s="438"/>
      <c r="Y46" s="360"/>
    </row>
    <row r="47" spans="1:25" s="361" customFormat="1" ht="47.25" customHeight="1" x14ac:dyDescent="0.25">
      <c r="A47" s="378"/>
      <c r="B47" s="379"/>
      <c r="C47" s="443"/>
      <c r="D47" s="444"/>
      <c r="E47" s="611"/>
      <c r="F47" s="611"/>
      <c r="G47" s="445"/>
      <c r="H47" s="445"/>
      <c r="I47" s="446"/>
      <c r="J47" s="445"/>
      <c r="K47" s="446"/>
      <c r="L47" s="611"/>
      <c r="M47" s="611"/>
      <c r="N47" s="612"/>
      <c r="O47" s="612"/>
      <c r="P47" s="445"/>
      <c r="Q47" s="445"/>
      <c r="R47" s="445"/>
      <c r="S47" s="447"/>
      <c r="T47" s="447"/>
      <c r="U47" s="445"/>
      <c r="V47" s="448"/>
      <c r="W47" s="449"/>
      <c r="X47" s="438"/>
      <c r="Y47" s="360"/>
    </row>
    <row r="48" spans="1:25" s="361" customFormat="1" ht="47.25" customHeight="1" x14ac:dyDescent="0.25">
      <c r="A48" s="378"/>
      <c r="B48" s="379"/>
      <c r="C48" s="443"/>
      <c r="D48" s="444"/>
      <c r="E48" s="611"/>
      <c r="F48" s="611"/>
      <c r="G48" s="445"/>
      <c r="H48" s="445"/>
      <c r="I48" s="446"/>
      <c r="J48" s="445"/>
      <c r="K48" s="446"/>
      <c r="L48" s="611"/>
      <c r="M48" s="611"/>
      <c r="N48" s="612"/>
      <c r="O48" s="612"/>
      <c r="P48" s="445"/>
      <c r="Q48" s="445"/>
      <c r="R48" s="445"/>
      <c r="S48" s="447"/>
      <c r="T48" s="447"/>
      <c r="U48" s="445"/>
      <c r="V48" s="448"/>
      <c r="W48" s="449"/>
      <c r="X48" s="438"/>
      <c r="Y48" s="360"/>
    </row>
    <row r="49" spans="1:25" s="361" customFormat="1" ht="18" customHeight="1" x14ac:dyDescent="0.25">
      <c r="A49" s="378"/>
      <c r="B49" s="379"/>
      <c r="C49" s="410"/>
      <c r="D49" s="375"/>
      <c r="E49" s="375"/>
      <c r="F49" s="375"/>
      <c r="G49" s="375"/>
      <c r="H49" s="375"/>
      <c r="I49" s="375"/>
      <c r="J49" s="375"/>
      <c r="K49" s="375"/>
      <c r="L49" s="375"/>
      <c r="M49" s="375"/>
      <c r="N49" s="375"/>
      <c r="O49" s="375"/>
      <c r="P49" s="375"/>
      <c r="Q49" s="375"/>
      <c r="R49" s="375"/>
      <c r="S49" s="375"/>
      <c r="T49" s="375"/>
      <c r="U49" s="375"/>
      <c r="V49" s="375"/>
      <c r="W49" s="375"/>
      <c r="X49" s="438"/>
      <c r="Y49" s="360"/>
    </row>
    <row r="50" spans="1:25" s="351" customFormat="1" ht="18" customHeight="1" x14ac:dyDescent="0.25">
      <c r="B50" s="379"/>
      <c r="C50" s="413" t="s">
        <v>173</v>
      </c>
      <c r="D50" s="375"/>
      <c r="E50" s="375"/>
      <c r="F50" s="375"/>
      <c r="G50" s="375"/>
      <c r="H50" s="375"/>
      <c r="I50" s="375"/>
      <c r="J50" s="375"/>
      <c r="K50" s="375"/>
      <c r="L50" s="375"/>
      <c r="M50" s="375"/>
      <c r="N50" s="375"/>
      <c r="O50" s="375"/>
      <c r="P50" s="375"/>
      <c r="Q50" s="375"/>
      <c r="R50" s="375"/>
      <c r="S50" s="375"/>
      <c r="T50" s="375"/>
      <c r="U50" s="375"/>
      <c r="V50" s="375"/>
      <c r="W50" s="375"/>
      <c r="X50" s="438"/>
    </row>
    <row r="51" spans="1:25" s="351" customFormat="1" ht="18" customHeight="1" x14ac:dyDescent="0.25">
      <c r="B51" s="379"/>
      <c r="C51" s="410"/>
      <c r="D51" s="375"/>
      <c r="E51" s="375"/>
      <c r="F51" s="375"/>
      <c r="G51" s="375"/>
      <c r="H51" s="375"/>
      <c r="I51" s="375"/>
      <c r="J51" s="375"/>
      <c r="K51" s="375"/>
      <c r="L51" s="375"/>
      <c r="M51" s="375"/>
      <c r="N51" s="375"/>
      <c r="O51" s="375"/>
      <c r="P51" s="375"/>
      <c r="Q51" s="375"/>
      <c r="R51" s="375"/>
      <c r="S51" s="375"/>
      <c r="T51" s="375"/>
      <c r="U51" s="375"/>
      <c r="V51" s="375"/>
      <c r="W51" s="375"/>
      <c r="X51" s="438"/>
    </row>
    <row r="52" spans="1:25" s="351" customFormat="1" ht="18" customHeight="1" x14ac:dyDescent="0.25">
      <c r="B52" s="379"/>
      <c r="C52" s="649"/>
      <c r="D52" s="650"/>
      <c r="E52" s="650"/>
      <c r="F52" s="650"/>
      <c r="G52" s="650"/>
      <c r="H52" s="650"/>
      <c r="I52" s="651"/>
      <c r="J52" s="375"/>
      <c r="K52" s="375"/>
      <c r="L52" s="375"/>
      <c r="M52" s="375"/>
      <c r="N52" s="375"/>
      <c r="O52" s="375"/>
      <c r="P52" s="375"/>
      <c r="Q52" s="375"/>
      <c r="R52" s="375"/>
      <c r="S52" s="375"/>
      <c r="T52" s="375"/>
      <c r="U52" s="375"/>
      <c r="V52" s="375"/>
      <c r="W52" s="375"/>
      <c r="X52" s="438"/>
    </row>
    <row r="53" spans="1:25" s="351" customFormat="1" ht="18" customHeight="1" x14ac:dyDescent="0.25">
      <c r="B53" s="379"/>
      <c r="C53" s="652"/>
      <c r="D53" s="653"/>
      <c r="E53" s="653"/>
      <c r="F53" s="653"/>
      <c r="G53" s="653"/>
      <c r="H53" s="653"/>
      <c r="I53" s="654"/>
      <c r="J53" s="375"/>
      <c r="K53" s="375"/>
      <c r="L53" s="375"/>
      <c r="M53" s="375"/>
      <c r="N53" s="375"/>
      <c r="O53" s="375"/>
      <c r="P53" s="375"/>
      <c r="Q53" s="375"/>
      <c r="R53" s="375"/>
      <c r="S53" s="375"/>
      <c r="T53" s="375"/>
      <c r="U53" s="375"/>
      <c r="V53" s="375"/>
      <c r="W53" s="375"/>
      <c r="X53" s="438"/>
    </row>
    <row r="54" spans="1:25" s="351" customFormat="1" ht="18" customHeight="1" x14ac:dyDescent="0.25">
      <c r="B54" s="379"/>
      <c r="C54" s="652"/>
      <c r="D54" s="653"/>
      <c r="E54" s="653"/>
      <c r="F54" s="653"/>
      <c r="G54" s="653"/>
      <c r="H54" s="653"/>
      <c r="I54" s="654"/>
      <c r="J54" s="375"/>
      <c r="K54" s="375"/>
      <c r="L54" s="375"/>
      <c r="M54" s="375"/>
      <c r="N54" s="375"/>
      <c r="O54" s="375"/>
      <c r="P54" s="375"/>
      <c r="Q54" s="375"/>
      <c r="R54" s="375"/>
      <c r="S54" s="375"/>
      <c r="T54" s="375"/>
      <c r="U54" s="375"/>
      <c r="V54" s="375"/>
      <c r="W54" s="375"/>
      <c r="X54" s="438"/>
    </row>
    <row r="55" spans="1:25" s="351" customFormat="1" ht="18" customHeight="1" x14ac:dyDescent="0.25">
      <c r="B55" s="379"/>
      <c r="C55" s="652"/>
      <c r="D55" s="653"/>
      <c r="E55" s="653"/>
      <c r="F55" s="653"/>
      <c r="G55" s="653"/>
      <c r="H55" s="653"/>
      <c r="I55" s="654"/>
      <c r="J55" s="375"/>
      <c r="K55" s="375"/>
      <c r="L55" s="375"/>
      <c r="M55" s="375"/>
      <c r="N55" s="375"/>
      <c r="O55" s="375"/>
      <c r="P55" s="375"/>
      <c r="Q55" s="375"/>
      <c r="R55" s="375"/>
      <c r="S55" s="375"/>
      <c r="T55" s="375"/>
      <c r="U55" s="375"/>
      <c r="V55" s="375"/>
      <c r="W55" s="375"/>
      <c r="X55" s="438"/>
    </row>
    <row r="56" spans="1:25" ht="18.75" x14ac:dyDescent="0.25">
      <c r="A56" s="350"/>
      <c r="B56" s="373"/>
      <c r="C56" s="655"/>
      <c r="D56" s="656"/>
      <c r="E56" s="656"/>
      <c r="F56" s="656"/>
      <c r="G56" s="656"/>
      <c r="H56" s="656"/>
      <c r="I56" s="657"/>
      <c r="J56" s="375"/>
      <c r="K56" s="375"/>
      <c r="L56" s="375"/>
      <c r="M56" s="375"/>
      <c r="N56" s="375"/>
      <c r="O56" s="375"/>
      <c r="P56" s="375"/>
      <c r="Q56" s="375"/>
      <c r="R56" s="375"/>
      <c r="S56" s="375"/>
      <c r="T56" s="375"/>
      <c r="U56" s="375"/>
      <c r="V56" s="375"/>
      <c r="W56" s="375"/>
      <c r="X56" s="438"/>
    </row>
    <row r="57" spans="1:25" ht="18.75" x14ac:dyDescent="0.25">
      <c r="A57" s="350"/>
      <c r="B57" s="373"/>
      <c r="C57" s="450"/>
      <c r="D57" s="375"/>
      <c r="E57" s="375"/>
      <c r="F57" s="375"/>
      <c r="G57" s="375"/>
      <c r="H57" s="375"/>
      <c r="I57" s="375"/>
      <c r="J57" s="375"/>
      <c r="K57" s="375"/>
      <c r="L57" s="375"/>
      <c r="M57" s="375"/>
      <c r="N57" s="375"/>
      <c r="O57" s="375"/>
      <c r="P57" s="375"/>
      <c r="Q57" s="375"/>
      <c r="R57" s="375"/>
      <c r="S57" s="375"/>
      <c r="T57" s="375"/>
      <c r="U57" s="375"/>
      <c r="V57" s="375"/>
      <c r="W57" s="375"/>
      <c r="X57" s="438"/>
    </row>
    <row r="58" spans="1:25" ht="18.75" x14ac:dyDescent="0.25">
      <c r="A58" s="350"/>
      <c r="B58" s="451">
        <v>4</v>
      </c>
      <c r="C58" s="380" t="s">
        <v>19</v>
      </c>
      <c r="D58" s="375"/>
      <c r="E58" s="375"/>
      <c r="F58" s="375"/>
      <c r="G58" s="375"/>
      <c r="H58" s="375"/>
      <c r="I58" s="375"/>
      <c r="J58" s="375"/>
      <c r="K58" s="375"/>
      <c r="L58" s="375"/>
      <c r="M58" s="375"/>
      <c r="N58" s="375"/>
      <c r="O58" s="375"/>
      <c r="P58" s="375"/>
      <c r="Q58" s="375"/>
      <c r="R58" s="375"/>
      <c r="S58" s="375"/>
      <c r="T58" s="375"/>
      <c r="U58" s="375"/>
      <c r="V58" s="375"/>
      <c r="W58" s="375"/>
      <c r="X58" s="438"/>
    </row>
    <row r="59" spans="1:25" ht="18.75" x14ac:dyDescent="0.25">
      <c r="A59" s="350"/>
      <c r="B59" s="451"/>
      <c r="C59" s="380" t="s">
        <v>943</v>
      </c>
      <c r="D59" s="375"/>
      <c r="E59" s="375"/>
      <c r="F59" s="375"/>
      <c r="G59" s="375"/>
      <c r="H59" s="375"/>
      <c r="I59" s="375"/>
      <c r="J59" s="375"/>
      <c r="K59" s="375"/>
      <c r="L59" s="375"/>
      <c r="M59" s="375"/>
      <c r="N59" s="375"/>
      <c r="O59" s="375"/>
      <c r="P59" s="375"/>
      <c r="Q59" s="375"/>
      <c r="R59" s="375"/>
      <c r="S59" s="375"/>
      <c r="T59" s="375"/>
      <c r="U59" s="375"/>
      <c r="V59" s="375"/>
      <c r="W59" s="375"/>
      <c r="X59" s="438"/>
    </row>
    <row r="60" spans="1:25" ht="19.5" thickBot="1" x14ac:dyDescent="0.3">
      <c r="A60" s="350"/>
      <c r="B60" s="451"/>
      <c r="C60" s="380" t="s">
        <v>310</v>
      </c>
      <c r="D60" s="375"/>
      <c r="E60" s="375"/>
      <c r="F60" s="375"/>
      <c r="G60" s="375"/>
      <c r="H60" s="375"/>
      <c r="I60" s="375"/>
      <c r="J60" s="375"/>
      <c r="K60" s="375"/>
      <c r="L60" s="375"/>
      <c r="M60" s="375"/>
      <c r="N60" s="375"/>
      <c r="O60" s="375"/>
      <c r="P60" s="375"/>
      <c r="Q60" s="375"/>
      <c r="R60" s="375"/>
      <c r="S60" s="375"/>
      <c r="T60" s="375"/>
      <c r="U60" s="375"/>
      <c r="V60" s="375"/>
      <c r="W60" s="375"/>
      <c r="X60" s="438"/>
    </row>
    <row r="61" spans="1:25" ht="45.75" thickBot="1" x14ac:dyDescent="0.3">
      <c r="A61" s="350"/>
      <c r="B61" s="373"/>
      <c r="C61" s="435" t="s">
        <v>87</v>
      </c>
      <c r="D61" s="614" t="s">
        <v>74</v>
      </c>
      <c r="E61" s="614"/>
      <c r="F61" s="614"/>
      <c r="G61" s="614"/>
      <c r="H61" s="614"/>
      <c r="I61" s="436" t="s">
        <v>88</v>
      </c>
      <c r="J61" s="436" t="s">
        <v>174</v>
      </c>
      <c r="K61" s="436" t="s">
        <v>175</v>
      </c>
      <c r="L61" s="436" t="s">
        <v>176</v>
      </c>
      <c r="M61" s="436" t="s">
        <v>177</v>
      </c>
      <c r="N61" s="436" t="s">
        <v>85</v>
      </c>
      <c r="O61" s="452" t="s">
        <v>178</v>
      </c>
      <c r="P61" s="437" t="s">
        <v>179</v>
      </c>
      <c r="Q61" s="437" t="s">
        <v>8</v>
      </c>
      <c r="R61" s="375"/>
      <c r="S61" s="375"/>
      <c r="T61" s="375"/>
      <c r="U61" s="375"/>
      <c r="V61" s="375"/>
      <c r="W61" s="375"/>
      <c r="X61" s="438"/>
    </row>
    <row r="62" spans="1:25" ht="63" customHeight="1" x14ac:dyDescent="0.25">
      <c r="A62" s="350"/>
      <c r="B62" s="373"/>
      <c r="C62" s="499" t="s">
        <v>83</v>
      </c>
      <c r="D62" s="615" t="s">
        <v>76</v>
      </c>
      <c r="E62" s="615"/>
      <c r="F62" s="615"/>
      <c r="G62" s="615"/>
      <c r="H62" s="615"/>
      <c r="I62" s="439" t="s">
        <v>71</v>
      </c>
      <c r="J62" s="439"/>
      <c r="K62" s="439"/>
      <c r="L62" s="439"/>
      <c r="M62" s="439"/>
      <c r="N62" s="439" t="s">
        <v>1042</v>
      </c>
      <c r="O62" s="439"/>
      <c r="P62" s="442"/>
      <c r="Q62" s="442"/>
      <c r="R62" s="375"/>
      <c r="S62" s="375"/>
      <c r="T62" s="375"/>
      <c r="U62" s="375"/>
      <c r="V62" s="375"/>
      <c r="W62" s="375"/>
      <c r="X62" s="438"/>
    </row>
    <row r="63" spans="1:25" ht="47.25" customHeight="1" x14ac:dyDescent="0.25">
      <c r="A63" s="350"/>
      <c r="B63" s="373"/>
      <c r="C63" s="500" t="s">
        <v>945</v>
      </c>
      <c r="D63" s="613" t="s">
        <v>75</v>
      </c>
      <c r="E63" s="613"/>
      <c r="F63" s="613"/>
      <c r="G63" s="613"/>
      <c r="H63" s="613"/>
      <c r="I63" s="454" t="s">
        <v>71</v>
      </c>
      <c r="J63" s="454"/>
      <c r="K63" s="454"/>
      <c r="L63" s="454" t="s">
        <v>1043</v>
      </c>
      <c r="M63" s="454"/>
      <c r="N63" s="454" t="s">
        <v>1044</v>
      </c>
      <c r="O63" s="454"/>
      <c r="P63" s="455"/>
      <c r="Q63" s="455"/>
      <c r="R63" s="375"/>
      <c r="S63" s="375"/>
      <c r="T63" s="375"/>
      <c r="U63" s="375"/>
      <c r="V63" s="375"/>
      <c r="W63" s="375"/>
      <c r="X63" s="438"/>
    </row>
    <row r="64" spans="1:25" ht="84" customHeight="1" x14ac:dyDescent="0.25">
      <c r="A64" s="350"/>
      <c r="B64" s="373"/>
      <c r="C64" s="500" t="s">
        <v>83</v>
      </c>
      <c r="D64" s="613" t="s">
        <v>76</v>
      </c>
      <c r="E64" s="613"/>
      <c r="F64" s="613"/>
      <c r="G64" s="613"/>
      <c r="H64" s="613"/>
      <c r="I64" s="454" t="s">
        <v>71</v>
      </c>
      <c r="J64" s="454"/>
      <c r="K64" s="454"/>
      <c r="L64" s="454" t="s">
        <v>1045</v>
      </c>
      <c r="M64" s="454"/>
      <c r="N64" s="454" t="s">
        <v>1046</v>
      </c>
      <c r="O64" s="454"/>
      <c r="P64" s="455"/>
      <c r="Q64" s="455"/>
      <c r="R64" s="375"/>
      <c r="S64" s="375"/>
      <c r="T64" s="375"/>
      <c r="U64" s="375"/>
      <c r="V64" s="375"/>
      <c r="W64" s="375"/>
      <c r="X64" s="438"/>
    </row>
    <row r="65" spans="2:24" ht="18.75" x14ac:dyDescent="0.25">
      <c r="B65" s="457"/>
      <c r="C65" s="458"/>
      <c r="D65" s="458"/>
      <c r="E65" s="458"/>
      <c r="F65" s="458"/>
      <c r="G65" s="458"/>
      <c r="H65" s="458"/>
      <c r="I65" s="458"/>
      <c r="J65" s="458"/>
      <c r="K65" s="458"/>
      <c r="L65" s="458"/>
      <c r="M65" s="458"/>
      <c r="N65" s="458"/>
      <c r="O65" s="458"/>
      <c r="P65" s="458"/>
      <c r="Q65" s="458"/>
      <c r="R65" s="458"/>
      <c r="S65" s="458"/>
      <c r="T65" s="458"/>
      <c r="U65" s="458"/>
      <c r="V65" s="458"/>
      <c r="W65" s="458"/>
      <c r="X65" s="459"/>
    </row>
    <row r="67" spans="2:24" ht="15.75" thickBot="1" x14ac:dyDescent="0.3"/>
    <row r="68" spans="2:24" ht="15.75" thickBot="1" x14ac:dyDescent="0.3">
      <c r="B68" s="460"/>
      <c r="C68" s="610" t="s">
        <v>294</v>
      </c>
      <c r="D68" s="610"/>
      <c r="E68" s="610"/>
      <c r="F68" s="610"/>
      <c r="G68" s="610"/>
      <c r="H68" s="461"/>
      <c r="I68" s="461"/>
      <c r="J68" s="610"/>
      <c r="K68" s="610"/>
      <c r="L68" s="610"/>
      <c r="M68" s="610"/>
      <c r="N68" s="610"/>
      <c r="O68" s="461"/>
      <c r="P68" s="461"/>
      <c r="Q68" s="610"/>
      <c r="R68" s="610"/>
      <c r="S68" s="610"/>
      <c r="T68" s="610"/>
      <c r="U68" s="461"/>
      <c r="V68" s="461"/>
      <c r="W68" s="461"/>
      <c r="X68" s="462"/>
    </row>
    <row r="69" spans="2:24" x14ac:dyDescent="0.25">
      <c r="B69" s="463"/>
      <c r="C69" s="464"/>
      <c r="D69" s="465"/>
      <c r="E69" s="465"/>
      <c r="F69" s="465"/>
      <c r="G69" s="465"/>
      <c r="H69" s="465"/>
      <c r="I69" s="465"/>
      <c r="J69" s="465"/>
      <c r="K69" s="465"/>
      <c r="L69" s="465"/>
      <c r="M69" s="465"/>
      <c r="N69" s="465"/>
      <c r="O69" s="465"/>
      <c r="P69" s="465"/>
      <c r="Q69" s="465"/>
      <c r="R69" s="465"/>
      <c r="S69" s="465"/>
      <c r="T69" s="465"/>
      <c r="U69" s="465"/>
      <c r="V69" s="465"/>
      <c r="W69" s="465"/>
      <c r="X69" s="466"/>
    </row>
    <row r="70" spans="2:24" x14ac:dyDescent="0.25">
      <c r="B70" s="463">
        <v>5</v>
      </c>
      <c r="C70" s="464" t="s">
        <v>301</v>
      </c>
      <c r="D70" s="464"/>
      <c r="E70" s="464"/>
      <c r="F70" s="465"/>
      <c r="G70" s="465"/>
      <c r="H70" s="465"/>
      <c r="I70" s="465"/>
      <c r="J70" s="465"/>
      <c r="K70" s="465"/>
      <c r="L70" s="465"/>
      <c r="M70" s="465"/>
      <c r="N70" s="465"/>
      <c r="O70" s="465"/>
      <c r="P70" s="465"/>
      <c r="Q70" s="465"/>
      <c r="R70" s="465"/>
      <c r="S70" s="465"/>
      <c r="T70" s="465"/>
      <c r="U70" s="465"/>
      <c r="V70" s="465"/>
      <c r="W70" s="465"/>
      <c r="X70" s="466"/>
    </row>
    <row r="71" spans="2:24" ht="23.25" customHeight="1" thickBot="1" x14ac:dyDescent="0.3">
      <c r="B71" s="467"/>
      <c r="C71" s="464" t="s">
        <v>311</v>
      </c>
      <c r="D71" s="465"/>
      <c r="E71" s="465"/>
      <c r="F71" s="465"/>
      <c r="G71" s="465"/>
      <c r="H71" s="465"/>
      <c r="I71" s="465"/>
      <c r="J71" s="465"/>
      <c r="K71" s="465"/>
      <c r="L71" s="465"/>
      <c r="M71" s="465"/>
      <c r="N71" s="465"/>
      <c r="O71" s="465"/>
      <c r="P71" s="465"/>
      <c r="Q71" s="465"/>
      <c r="R71" s="465"/>
      <c r="S71" s="465"/>
      <c r="T71" s="465"/>
      <c r="U71" s="465"/>
      <c r="V71" s="465"/>
      <c r="W71" s="465"/>
      <c r="X71" s="466"/>
    </row>
    <row r="72" spans="2:24" ht="51.75" customHeight="1" x14ac:dyDescent="0.25">
      <c r="B72" s="467"/>
      <c r="C72" s="468" t="s">
        <v>87</v>
      </c>
      <c r="D72" s="595" t="s">
        <v>295</v>
      </c>
      <c r="E72" s="595"/>
      <c r="F72" s="595"/>
      <c r="G72" s="595"/>
      <c r="H72" s="595"/>
      <c r="I72" s="595" t="s">
        <v>939</v>
      </c>
      <c r="J72" s="595"/>
      <c r="K72" s="595" t="s">
        <v>938</v>
      </c>
      <c r="L72" s="595"/>
      <c r="M72" s="595" t="s">
        <v>8</v>
      </c>
      <c r="N72" s="597"/>
      <c r="O72" s="465"/>
      <c r="P72" s="465"/>
      <c r="Q72" s="465"/>
      <c r="R72" s="465"/>
      <c r="S72" s="465"/>
      <c r="T72" s="465"/>
      <c r="U72" s="465"/>
      <c r="V72" s="465"/>
      <c r="W72" s="465"/>
      <c r="X72" s="466"/>
    </row>
    <row r="73" spans="2:24" ht="60" customHeight="1" x14ac:dyDescent="0.25">
      <c r="B73" s="467"/>
      <c r="C73" s="501" t="s">
        <v>297</v>
      </c>
      <c r="D73" s="593" t="s">
        <v>1079</v>
      </c>
      <c r="E73" s="593"/>
      <c r="F73" s="593"/>
      <c r="G73" s="593"/>
      <c r="H73" s="593"/>
      <c r="I73" s="594" t="s">
        <v>73</v>
      </c>
      <c r="J73" s="594"/>
      <c r="K73" s="596" t="s">
        <v>1037</v>
      </c>
      <c r="L73" s="596"/>
      <c r="M73" s="582"/>
      <c r="N73" s="583"/>
      <c r="O73" s="465"/>
      <c r="P73" s="465"/>
      <c r="Q73" s="465"/>
      <c r="R73" s="465"/>
      <c r="S73" s="465"/>
      <c r="T73" s="465"/>
      <c r="U73" s="465"/>
      <c r="V73" s="465"/>
      <c r="W73" s="465"/>
      <c r="X73" s="466"/>
    </row>
    <row r="74" spans="2:24" ht="60" customHeight="1" x14ac:dyDescent="0.25">
      <c r="B74" s="467"/>
      <c r="C74" s="501" t="s">
        <v>7</v>
      </c>
      <c r="D74" s="598" t="s">
        <v>1038</v>
      </c>
      <c r="E74" s="599"/>
      <c r="F74" s="599"/>
      <c r="G74" s="599"/>
      <c r="H74" s="600"/>
      <c r="I74" s="601" t="s">
        <v>71</v>
      </c>
      <c r="J74" s="602"/>
      <c r="K74" s="603" t="s">
        <v>1039</v>
      </c>
      <c r="L74" s="604"/>
      <c r="M74" s="605"/>
      <c r="N74" s="606"/>
      <c r="O74" s="465"/>
      <c r="P74" s="465"/>
      <c r="Q74" s="465"/>
      <c r="R74" s="465"/>
      <c r="S74" s="465"/>
      <c r="T74" s="465"/>
      <c r="U74" s="465"/>
      <c r="V74" s="465"/>
      <c r="W74" s="465"/>
      <c r="X74" s="466"/>
    </row>
    <row r="75" spans="2:24" ht="60" customHeight="1" x14ac:dyDescent="0.25">
      <c r="B75" s="467"/>
      <c r="C75" s="501" t="s">
        <v>298</v>
      </c>
      <c r="D75" s="607" t="s">
        <v>1040</v>
      </c>
      <c r="E75" s="608"/>
      <c r="F75" s="608"/>
      <c r="G75" s="608"/>
      <c r="H75" s="609"/>
      <c r="I75" s="502" t="s">
        <v>71</v>
      </c>
      <c r="J75" s="503"/>
      <c r="K75" s="603" t="s">
        <v>1041</v>
      </c>
      <c r="L75" s="604"/>
      <c r="M75" s="504"/>
      <c r="N75" s="505"/>
      <c r="O75" s="465"/>
      <c r="P75" s="465"/>
      <c r="Q75" s="465"/>
      <c r="R75" s="465"/>
      <c r="S75" s="465"/>
      <c r="T75" s="465"/>
      <c r="U75" s="465"/>
      <c r="V75" s="465"/>
      <c r="W75" s="465"/>
      <c r="X75" s="466"/>
    </row>
    <row r="76" spans="2:24" x14ac:dyDescent="0.25">
      <c r="B76" s="467"/>
      <c r="C76" s="465"/>
      <c r="D76" s="465"/>
      <c r="E76" s="465"/>
      <c r="F76" s="465"/>
      <c r="G76" s="465"/>
      <c r="H76" s="465"/>
      <c r="I76" s="465"/>
      <c r="J76" s="465"/>
      <c r="K76" s="465"/>
      <c r="L76" s="465"/>
      <c r="M76" s="465"/>
      <c r="N76" s="465"/>
      <c r="O76" s="465"/>
      <c r="P76" s="465"/>
      <c r="Q76" s="465"/>
      <c r="R76" s="465"/>
      <c r="S76" s="465"/>
      <c r="T76" s="465"/>
      <c r="U76" s="465"/>
      <c r="V76" s="465"/>
      <c r="W76" s="465"/>
      <c r="X76" s="466"/>
    </row>
    <row r="77" spans="2:24" x14ac:dyDescent="0.25">
      <c r="B77" s="467"/>
      <c r="C77" s="465"/>
      <c r="D77" s="465"/>
      <c r="E77" s="465"/>
      <c r="F77" s="465"/>
      <c r="G77" s="465"/>
      <c r="H77" s="465"/>
      <c r="I77" s="465"/>
      <c r="J77" s="465"/>
      <c r="K77" s="465"/>
      <c r="L77" s="465"/>
      <c r="M77" s="465"/>
      <c r="N77" s="465"/>
      <c r="O77" s="465"/>
      <c r="P77" s="465"/>
      <c r="Q77" s="465"/>
      <c r="R77" s="465"/>
      <c r="S77" s="465"/>
      <c r="T77" s="465"/>
      <c r="U77" s="465"/>
      <c r="V77" s="465"/>
      <c r="W77" s="465"/>
      <c r="X77" s="466"/>
    </row>
    <row r="78" spans="2:24" x14ac:dyDescent="0.25">
      <c r="B78" s="463">
        <v>6</v>
      </c>
      <c r="C78" s="464" t="s">
        <v>296</v>
      </c>
      <c r="D78" s="465"/>
      <c r="E78" s="465"/>
      <c r="F78" s="465"/>
      <c r="G78" s="465"/>
      <c r="H78" s="465"/>
      <c r="I78" s="465"/>
      <c r="J78" s="465"/>
      <c r="K78" s="465"/>
      <c r="L78" s="465"/>
      <c r="M78" s="465"/>
      <c r="N78" s="465"/>
      <c r="O78" s="465"/>
      <c r="P78" s="465"/>
      <c r="Q78" s="465"/>
      <c r="R78" s="465"/>
      <c r="S78" s="465"/>
      <c r="T78" s="465"/>
      <c r="U78" s="465"/>
      <c r="V78" s="465"/>
      <c r="W78" s="465"/>
      <c r="X78" s="466"/>
    </row>
    <row r="79" spans="2:24" ht="15.75" thickBot="1" x14ac:dyDescent="0.3">
      <c r="B79" s="467"/>
      <c r="C79" s="465"/>
      <c r="D79" s="465"/>
      <c r="E79" s="465"/>
      <c r="F79" s="465"/>
      <c r="G79" s="465"/>
      <c r="H79" s="465"/>
      <c r="I79" s="465"/>
      <c r="J79" s="465"/>
      <c r="K79" s="465"/>
      <c r="L79" s="465"/>
      <c r="M79" s="465"/>
      <c r="N79" s="465"/>
      <c r="O79" s="465"/>
      <c r="P79" s="465"/>
      <c r="Q79" s="465"/>
      <c r="R79" s="465"/>
      <c r="S79" s="465"/>
      <c r="T79" s="465"/>
      <c r="U79" s="465"/>
      <c r="V79" s="465"/>
      <c r="W79" s="465"/>
      <c r="X79" s="466"/>
    </row>
    <row r="80" spans="2:24" x14ac:dyDescent="0.25">
      <c r="B80" s="467"/>
      <c r="C80" s="584"/>
      <c r="D80" s="585"/>
      <c r="E80" s="585"/>
      <c r="F80" s="585"/>
      <c r="G80" s="585"/>
      <c r="H80" s="585"/>
      <c r="I80" s="586"/>
      <c r="J80" s="465"/>
      <c r="K80" s="465"/>
      <c r="L80" s="465"/>
      <c r="M80" s="465"/>
      <c r="N80" s="465"/>
      <c r="O80" s="465"/>
      <c r="P80" s="465"/>
      <c r="Q80" s="465"/>
      <c r="R80" s="465"/>
      <c r="S80" s="465"/>
      <c r="T80" s="465"/>
      <c r="U80" s="465"/>
      <c r="V80" s="465"/>
      <c r="W80" s="465"/>
      <c r="X80" s="466"/>
    </row>
    <row r="81" spans="2:24" x14ac:dyDescent="0.25">
      <c r="B81" s="467"/>
      <c r="C81" s="587"/>
      <c r="D81" s="588"/>
      <c r="E81" s="588"/>
      <c r="F81" s="588"/>
      <c r="G81" s="588"/>
      <c r="H81" s="588"/>
      <c r="I81" s="589"/>
      <c r="J81" s="465"/>
      <c r="K81" s="465"/>
      <c r="L81" s="465"/>
      <c r="M81" s="465"/>
      <c r="N81" s="465"/>
      <c r="O81" s="465"/>
      <c r="P81" s="465"/>
      <c r="Q81" s="465"/>
      <c r="R81" s="465"/>
      <c r="S81" s="465"/>
      <c r="T81" s="465"/>
      <c r="U81" s="465"/>
      <c r="V81" s="465"/>
      <c r="W81" s="465"/>
      <c r="X81" s="466"/>
    </row>
    <row r="82" spans="2:24" x14ac:dyDescent="0.25">
      <c r="B82" s="467"/>
      <c r="C82" s="587"/>
      <c r="D82" s="588"/>
      <c r="E82" s="588"/>
      <c r="F82" s="588"/>
      <c r="G82" s="588"/>
      <c r="H82" s="588"/>
      <c r="I82" s="589"/>
      <c r="J82" s="465"/>
      <c r="K82" s="465"/>
      <c r="L82" s="465"/>
      <c r="M82" s="465"/>
      <c r="N82" s="465"/>
      <c r="O82" s="465"/>
      <c r="P82" s="465"/>
      <c r="Q82" s="465"/>
      <c r="R82" s="465"/>
      <c r="S82" s="465"/>
      <c r="T82" s="465"/>
      <c r="U82" s="465"/>
      <c r="V82" s="465"/>
      <c r="W82" s="465"/>
      <c r="X82" s="466"/>
    </row>
    <row r="83" spans="2:24" x14ac:dyDescent="0.25">
      <c r="B83" s="467"/>
      <c r="C83" s="587"/>
      <c r="D83" s="588"/>
      <c r="E83" s="588"/>
      <c r="F83" s="588"/>
      <c r="G83" s="588"/>
      <c r="H83" s="588"/>
      <c r="I83" s="589"/>
      <c r="J83" s="465"/>
      <c r="K83" s="465"/>
      <c r="L83" s="465"/>
      <c r="M83" s="465"/>
      <c r="N83" s="465"/>
      <c r="O83" s="465"/>
      <c r="P83" s="465"/>
      <c r="Q83" s="465"/>
      <c r="R83" s="465"/>
      <c r="S83" s="465"/>
      <c r="T83" s="465"/>
      <c r="U83" s="465"/>
      <c r="V83" s="465"/>
      <c r="W83" s="465"/>
      <c r="X83" s="466"/>
    </row>
    <row r="84" spans="2:24" x14ac:dyDescent="0.25">
      <c r="B84" s="467"/>
      <c r="C84" s="587"/>
      <c r="D84" s="588"/>
      <c r="E84" s="588"/>
      <c r="F84" s="588"/>
      <c r="G84" s="588"/>
      <c r="H84" s="588"/>
      <c r="I84" s="589"/>
      <c r="J84" s="465"/>
      <c r="K84" s="465"/>
      <c r="L84" s="465"/>
      <c r="M84" s="465"/>
      <c r="N84" s="465"/>
      <c r="O84" s="465"/>
      <c r="P84" s="465"/>
      <c r="Q84" s="465"/>
      <c r="R84" s="465"/>
      <c r="S84" s="465"/>
      <c r="T84" s="465"/>
      <c r="U84" s="465"/>
      <c r="V84" s="465"/>
      <c r="W84" s="465"/>
      <c r="X84" s="466"/>
    </row>
    <row r="85" spans="2:24" ht="15.75" thickBot="1" x14ac:dyDescent="0.3">
      <c r="B85" s="467"/>
      <c r="C85" s="590"/>
      <c r="D85" s="591"/>
      <c r="E85" s="591"/>
      <c r="F85" s="591"/>
      <c r="G85" s="591"/>
      <c r="H85" s="591"/>
      <c r="I85" s="592"/>
      <c r="J85" s="465"/>
      <c r="K85" s="465"/>
      <c r="L85" s="465"/>
      <c r="M85" s="465"/>
      <c r="N85" s="465"/>
      <c r="O85" s="465"/>
      <c r="P85" s="465"/>
      <c r="Q85" s="465"/>
      <c r="R85" s="465"/>
      <c r="S85" s="465"/>
      <c r="T85" s="465"/>
      <c r="U85" s="465"/>
      <c r="V85" s="465"/>
      <c r="W85" s="465"/>
      <c r="X85" s="466"/>
    </row>
    <row r="86" spans="2:24" x14ac:dyDescent="0.25">
      <c r="B86" s="469"/>
      <c r="C86" s="470"/>
      <c r="D86" s="470"/>
      <c r="E86" s="470"/>
      <c r="F86" s="470"/>
      <c r="G86" s="470"/>
      <c r="H86" s="470"/>
      <c r="I86" s="470"/>
      <c r="J86" s="470"/>
      <c r="K86" s="470"/>
      <c r="L86" s="470"/>
      <c r="M86" s="470"/>
      <c r="N86" s="470"/>
      <c r="O86" s="470"/>
      <c r="P86" s="470"/>
      <c r="Q86" s="470"/>
      <c r="R86" s="470"/>
      <c r="S86" s="470"/>
      <c r="T86" s="470"/>
      <c r="U86" s="470"/>
      <c r="V86" s="470"/>
      <c r="W86" s="470"/>
      <c r="X86" s="471"/>
    </row>
    <row r="87" spans="2:24" x14ac:dyDescent="0.25">
      <c r="V87" s="353"/>
    </row>
    <row r="88" spans="2:24" x14ac:dyDescent="0.25">
      <c r="V88" s="353"/>
    </row>
    <row r="89" spans="2:24" x14ac:dyDescent="0.25">
      <c r="V89" s="353"/>
    </row>
    <row r="90" spans="2:24" x14ac:dyDescent="0.25">
      <c r="V90" s="353"/>
    </row>
    <row r="91" spans="2:24" x14ac:dyDescent="0.25">
      <c r="V91" s="353"/>
    </row>
    <row r="92" spans="2:24" x14ac:dyDescent="0.25">
      <c r="V92" s="353"/>
    </row>
    <row r="93" spans="2:24" x14ac:dyDescent="0.25">
      <c r="V93" s="353"/>
    </row>
    <row r="94" spans="2:24" x14ac:dyDescent="0.25">
      <c r="V94" s="353"/>
    </row>
    <row r="95" spans="2:24" x14ac:dyDescent="0.25">
      <c r="V95" s="353"/>
    </row>
    <row r="96" spans="2:24" x14ac:dyDescent="0.25">
      <c r="V96" s="353"/>
    </row>
    <row r="97" spans="22:22" x14ac:dyDescent="0.25">
      <c r="V97" s="353"/>
    </row>
    <row r="98" spans="22:22" x14ac:dyDescent="0.25">
      <c r="V98" s="353"/>
    </row>
    <row r="99" spans="22:22" x14ac:dyDescent="0.25">
      <c r="V99" s="353"/>
    </row>
    <row r="100" spans="22:22" x14ac:dyDescent="0.25">
      <c r="V100" s="353"/>
    </row>
    <row r="101" spans="22:22" x14ac:dyDescent="0.25">
      <c r="V101" s="353"/>
    </row>
    <row r="102" spans="22:22" x14ac:dyDescent="0.25">
      <c r="V102" s="353"/>
    </row>
  </sheetData>
  <sheetProtection password="A870" sheet="1" objects="1" scenarios="1" selectLockedCells="1"/>
  <customSheetViews>
    <customSheetView guid="{24BDF9BF-3E89-4D14-855A-139B7B0A48CA}" showPageBreaks="1" showGridLines="0" fitToPage="1" printArea="1" hiddenColumns="1" topLeftCell="A9">
      <selection activeCell="I15" sqref="I15"/>
      <pageMargins left="0.70866141732283472" right="0.70866141732283472" top="0.74803149606299213" bottom="0.74803149606299213" header="0.31496062992125984" footer="0.31496062992125984"/>
      <pageSetup paperSize="8" scale="59" orientation="landscape" r:id="rId1"/>
    </customSheetView>
  </customSheetViews>
  <mergeCells count="46">
    <mergeCell ref="E45:F45"/>
    <mergeCell ref="E46:F46"/>
    <mergeCell ref="E47:F47"/>
    <mergeCell ref="C36:I40"/>
    <mergeCell ref="C52:I56"/>
    <mergeCell ref="E48:F48"/>
    <mergeCell ref="N45:O45"/>
    <mergeCell ref="L46:M46"/>
    <mergeCell ref="L47:M47"/>
    <mergeCell ref="N46:O46"/>
    <mergeCell ref="N47:O47"/>
    <mergeCell ref="L45:M45"/>
    <mergeCell ref="C17:C21"/>
    <mergeCell ref="C22:C24"/>
    <mergeCell ref="O29:P29"/>
    <mergeCell ref="O30:P30"/>
    <mergeCell ref="O31:P31"/>
    <mergeCell ref="O32:P32"/>
    <mergeCell ref="E29:G29"/>
    <mergeCell ref="E30:G30"/>
    <mergeCell ref="E31:G31"/>
    <mergeCell ref="E32:G32"/>
    <mergeCell ref="C68:G68"/>
    <mergeCell ref="J68:N68"/>
    <mergeCell ref="Q68:T68"/>
    <mergeCell ref="L48:M48"/>
    <mergeCell ref="N48:O48"/>
    <mergeCell ref="D64:H64"/>
    <mergeCell ref="D61:H61"/>
    <mergeCell ref="D62:H62"/>
    <mergeCell ref="D63:H63"/>
    <mergeCell ref="M73:N73"/>
    <mergeCell ref="C80:I85"/>
    <mergeCell ref="D73:H73"/>
    <mergeCell ref="I73:J73"/>
    <mergeCell ref="I72:J72"/>
    <mergeCell ref="K72:L72"/>
    <mergeCell ref="K73:L73"/>
    <mergeCell ref="D72:H72"/>
    <mergeCell ref="M72:N72"/>
    <mergeCell ref="D74:H74"/>
    <mergeCell ref="I74:J74"/>
    <mergeCell ref="K74:L74"/>
    <mergeCell ref="M74:N74"/>
    <mergeCell ref="D75:H75"/>
    <mergeCell ref="K75:L75"/>
  </mergeCells>
  <conditionalFormatting sqref="E17:M21">
    <cfRule type="expression" dxfId="2" priority="5">
      <formula>$D$14="N/A"</formula>
    </cfRule>
  </conditionalFormatting>
  <conditionalFormatting sqref="E23:M23">
    <cfRule type="expression" dxfId="1" priority="3">
      <formula>$D$14="N/A"</formula>
    </cfRule>
  </conditionalFormatting>
  <conditionalFormatting sqref="E23:M23">
    <cfRule type="expression" dxfId="0" priority="1">
      <formula>$D$14="N/A"</formula>
    </cfRule>
  </conditionalFormatting>
  <dataValidations count="15">
    <dataValidation allowBlank="1" sqref="O61:Q64 Q45:R45 R47:R48"/>
    <dataValidation sqref="M61:N64 U45 V45:V48"/>
    <dataValidation type="list" allowBlank="1" showInputMessage="1" showErrorMessage="1" sqref="P46:P48">
      <formula1>actiontype</formula1>
    </dataValidation>
    <dataValidation type="list" allowBlank="1" showInputMessage="1" showErrorMessage="1" sqref="D62:H64">
      <formula1>ActionTypePartnership</formula1>
    </dataValidation>
    <dataValidation type="list" allowBlank="1" showInputMessage="1" sqref="I62:I64 I73:I75">
      <formula1>PartnershipRole</formula1>
    </dataValidation>
    <dataValidation type="list" allowBlank="1" sqref="N25:O28 N36:O44 Q46:Q48 N1:O2 N14:O15 N6:O7 N65:N71 N76:N1048576 O65:O1048576">
      <formula1>Behaviour</formula1>
    </dataValidation>
    <dataValidation type="list" sqref="L46:L48 M14:M15 M25:M28 M36:M44 M6:M7 M1:M2 M65:M71 M76:M1048576">
      <formula1>ProjectStatus</formula1>
    </dataValidation>
    <dataValidation type="list" sqref="R6:U7 R1:U2 R66:U67 R103:U1048576 R68:T102">
      <formula1>"FundingStatus"</formula1>
    </dataValidation>
    <dataValidation type="list" sqref="Q6:Q7 Q1:Q2 Q66:Q1048576">
      <formula1>FundingSource</formula1>
    </dataValidation>
    <dataValidation type="decimal" operator="greaterThan" allowBlank="1" showInputMessage="1" showErrorMessage="1" sqref="K30:K32 I30:I32 I46:I48">
      <formula1>0</formula1>
    </dataValidation>
    <dataValidation type="decimal" operator="greaterThanOrEqual" allowBlank="1" showInputMessage="1" showErrorMessage="1" sqref="M30:M32 K46:K48 S46:T48">
      <formula1>0</formula1>
    </dataValidation>
    <dataValidation type="list" allowBlank="1" showInputMessage="1" showErrorMessage="1" sqref="D30:D32 D46:D48">
      <formula1>INDIRECT(C30)</formula1>
    </dataValidation>
    <dataValidation type="list" allowBlank="1" showInputMessage="1" showErrorMessage="1" sqref="C46:C48 C31:C32">
      <formula1>RPPSectors</formula1>
    </dataValidation>
    <dataValidation type="list" allowBlank="1" showInputMessage="1" showErrorMessage="1" sqref="D15">
      <formula1>LACO2datasets</formula1>
    </dataValidation>
    <dataValidation type="list" allowBlank="1" showInputMessage="1" showErrorMessage="1" sqref="D14">
      <formula1>LAs</formula1>
    </dataValidation>
  </dataValidations>
  <pageMargins left="0.70866141732283472" right="0.70866141732283472" top="0.74803149606299213" bottom="0.74803149606299213" header="0.31496062992125984" footer="0.31496062992125984"/>
  <pageSetup paperSize="8" scale="30" orientation="landscape" r:id="rId2"/>
  <headerFooter>
    <oddFooter>&amp;C&amp;"arial unicode ms,Bold"CLASSIFICATION: &amp;K00C000UNCLASSIFIED</oddFooter>
    <evenFooter>&amp;C&amp;"arial unicode ms,Bold"CLASSIFICATION: &amp;K00C000UNCLASSIFIED</evenFooter>
    <firstFooter>&amp;C&amp;"arial unicode ms,Bold"CLASSIFICATION: &amp;K00C000UNCLASSIFIED</firstFooter>
  </headerFooter>
  <rowBreaks count="6" manualBreakCount="6">
    <brk id="1" max="16383" man="1"/>
    <brk id="39" max="23" man="1"/>
    <brk id="50" max="16383" man="1"/>
    <brk id="57" max="16383" man="1"/>
    <brk id="58" max="16383" man="1"/>
    <brk id="70" max="16383" man="1"/>
  </rowBreaks>
  <colBreaks count="3" manualBreakCount="3">
    <brk id="1" max="1048575" man="1"/>
    <brk id="10" max="1048575" man="1"/>
    <brk id="20" max="175" man="1"/>
  </colBreaks>
  <ignoredErrors>
    <ignoredError sqref="E18:M19 E24:M24 E23:M23 F17:M17 E21:M22 E20:K20 M20" unlockedFormula="1"/>
  </ignoredErrors>
  <extLst>
    <ext xmlns:x14="http://schemas.microsoft.com/office/spreadsheetml/2009/9/main" uri="{CCE6A557-97BC-4b89-ADB6-D9C93CAAB3DF}">
      <x14:dataValidations xmlns:xm="http://schemas.microsoft.com/office/excel/2006/main" count="14">
        <x14:dataValidation type="list" allowBlank="1" showInputMessage="1" showErrorMessage="1">
          <x14:formula1>
            <xm:f>ListsRec!$C$17:$C$19</xm:f>
          </x14:formula1>
          <xm:sqref>N17:N24</xm:sqref>
        </x14:dataValidation>
        <x14:dataValidation type="list" allowBlank="1" showInputMessage="1" showErrorMessage="1">
          <x14:formula1>
            <xm:f>ListsRec!$C$20:$C$52</xm:f>
          </x14:formula1>
          <xm:sqref>D14</xm:sqref>
        </x14:dataValidation>
        <x14:dataValidation type="list" allowBlank="1" showInputMessage="1" showErrorMessage="1">
          <x14:formula1>
            <xm:f>ListsRec!$E$18:$E$21</xm:f>
          </x14:formula1>
          <xm:sqref>D22 D24</xm:sqref>
        </x14:dataValidation>
        <x14:dataValidation type="list" allowBlank="1" showInputMessage="1" showErrorMessage="1">
          <x14:formula1>
            <xm:f>ListsRec!$E$23:$E$25</xm:f>
          </x14:formula1>
          <xm:sqref>D15</xm:sqref>
        </x14:dataValidation>
        <x14:dataValidation type="list" allowBlank="1" showInputMessage="1" showErrorMessage="1">
          <x14:formula1>
            <xm:f>ListsRec!$E$38:$E$62</xm:f>
          </x14:formula1>
          <xm:sqref>J30:J32 N31:N32</xm:sqref>
        </x14:dataValidation>
        <x14:dataValidation type="list" allowBlank="1" showInputMessage="1" showErrorMessage="1">
          <x14:formula1>
            <xm:f>ListsRec!$E$63:$E$88</xm:f>
          </x14:formula1>
          <xm:sqref>L30:L32</xm:sqref>
        </x14:dataValidation>
        <x14:dataValidation type="list" allowBlank="1" showInputMessage="1" showErrorMessage="1">
          <x14:formula1>
            <xm:f>ListsRec!$E$38:$E$88</xm:f>
          </x14:formula1>
          <xm:sqref>G46:H48 J47:J48</xm:sqref>
        </x14:dataValidation>
        <x14:dataValidation type="list" allowBlank="1" showInputMessage="1" showErrorMessage="1">
          <x14:formula1>
            <xm:f>ListsRec!$E$27:$E$31</xm:f>
          </x14:formula1>
          <xm:sqref>H30:H32</xm:sqref>
        </x14:dataValidation>
        <x14:dataValidation type="list" allowBlank="1" showInputMessage="1" showErrorMessage="1">
          <x14:formula1>
            <xm:f>ListsRec!$E$37:$E$88</xm:f>
          </x14:formula1>
          <xm:sqref>N30 J46</xm:sqref>
        </x14:dataValidation>
        <x14:dataValidation type="list" allowBlank="1" showInputMessage="1" showErrorMessage="1">
          <x14:formula1>
            <xm:f>ListsRec!$I$18:$O$18</xm:f>
          </x14:formula1>
          <xm:sqref>C46:C48 C31:C32</xm:sqref>
        </x14:dataValidation>
        <x14:dataValidation type="list">
          <x14:formula1>
            <xm:f>ListsRec!$I$3:$I$14</xm:f>
          </x14:formula1>
          <xm:sqref>U46:U48</xm:sqref>
        </x14:dataValidation>
        <x14:dataValidation type="list" allowBlank="1" showInputMessage="1" showErrorMessage="1">
          <x14:formula1>
            <xm:f>ListsRec!$P$3:$P$9</xm:f>
          </x14:formula1>
          <xm:sqref>C73:C75</xm:sqref>
        </x14:dataValidation>
        <x14:dataValidation type="list" allowBlank="1" showInputMessage="1" showErrorMessage="1">
          <x14:formula1>
            <xm:f>ListsRec!$I$18:$P$18</xm:f>
          </x14:formula1>
          <xm:sqref>C30</xm:sqref>
        </x14:dataValidation>
        <x14:dataValidation type="list" allowBlank="1" showInputMessage="1" showErrorMessage="1">
          <x14:formula1>
            <xm:f>ListsRec!$I$35:$I$44</xm:f>
          </x14:formula1>
          <xm:sqref>C62:C64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AB577"/>
  <sheetViews>
    <sheetView topLeftCell="E1" workbookViewId="0">
      <pane ySplit="1" topLeftCell="A146" activePane="bottomLeft" state="frozen"/>
      <selection pane="bottomLeft" activeCell="E416" sqref="E416"/>
    </sheetView>
  </sheetViews>
  <sheetFormatPr defaultRowHeight="15" x14ac:dyDescent="0.25"/>
  <cols>
    <col min="1" max="1" width="11.28515625" style="25" bestFit="1" customWidth="1"/>
    <col min="2" max="2" width="21.5703125" style="25" customWidth="1"/>
    <col min="3" max="27" width="9.140625" style="25"/>
    <col min="28" max="28" width="17.85546875" style="25" bestFit="1" customWidth="1"/>
    <col min="29" max="16384" width="9.140625" style="25"/>
  </cols>
  <sheetData>
    <row r="1" spans="1:28" x14ac:dyDescent="0.25">
      <c r="A1" s="37" t="s">
        <v>287</v>
      </c>
      <c r="B1" s="37" t="s">
        <v>290</v>
      </c>
      <c r="C1" s="31" t="s">
        <v>229</v>
      </c>
      <c r="D1" s="31" t="s">
        <v>230</v>
      </c>
      <c r="E1" s="32" t="s">
        <v>231</v>
      </c>
      <c r="F1" s="31" t="s">
        <v>232</v>
      </c>
      <c r="G1" s="33" t="s">
        <v>0</v>
      </c>
      <c r="H1" s="34" t="s">
        <v>233</v>
      </c>
      <c r="I1" s="34" t="s">
        <v>234</v>
      </c>
      <c r="J1" s="34" t="s">
        <v>235</v>
      </c>
      <c r="K1" s="34" t="s">
        <v>236</v>
      </c>
      <c r="L1" s="34" t="s">
        <v>237</v>
      </c>
      <c r="M1" s="36" t="s">
        <v>15</v>
      </c>
      <c r="N1" s="34" t="s">
        <v>238</v>
      </c>
      <c r="O1" s="34" t="s">
        <v>239</v>
      </c>
      <c r="P1" s="34" t="s">
        <v>240</v>
      </c>
      <c r="Q1" s="36" t="s">
        <v>16</v>
      </c>
      <c r="R1" s="34" t="s">
        <v>241</v>
      </c>
      <c r="S1" s="34" t="s">
        <v>242</v>
      </c>
      <c r="T1" s="34" t="s">
        <v>243</v>
      </c>
      <c r="U1" s="34" t="s">
        <v>244</v>
      </c>
      <c r="V1" s="34" t="s">
        <v>245</v>
      </c>
      <c r="W1" s="36" t="s">
        <v>17</v>
      </c>
      <c r="X1" s="34" t="s">
        <v>246</v>
      </c>
      <c r="Y1" s="34" t="s">
        <v>291</v>
      </c>
      <c r="Z1" s="35" t="s">
        <v>247</v>
      </c>
      <c r="AA1" s="36" t="s">
        <v>18</v>
      </c>
      <c r="AB1" s="36" t="s">
        <v>313</v>
      </c>
    </row>
    <row r="2" spans="1:28" hidden="1" x14ac:dyDescent="0.25">
      <c r="A2" s="25" t="s">
        <v>289</v>
      </c>
      <c r="B2" s="37" t="str">
        <f t="shared" ref="B2:B65" si="0">E2&amp;G2</f>
        <v>Aberdeen City2005</v>
      </c>
      <c r="C2" s="26" t="s">
        <v>248</v>
      </c>
      <c r="D2" s="26" t="s">
        <v>248</v>
      </c>
      <c r="E2" s="27" t="s">
        <v>95</v>
      </c>
      <c r="F2" s="26" t="s">
        <v>249</v>
      </c>
      <c r="G2" s="28">
        <v>2005</v>
      </c>
      <c r="H2" s="29">
        <v>459.5438258846674</v>
      </c>
      <c r="I2" s="29">
        <v>261.65080890373281</v>
      </c>
      <c r="J2" s="29">
        <v>32.55495067640652</v>
      </c>
      <c r="K2" s="29">
        <v>101.89363068930989</v>
      </c>
      <c r="L2" s="29">
        <v>4.0625908034273692</v>
      </c>
      <c r="M2" s="29">
        <v>859.70580695754404</v>
      </c>
      <c r="N2" s="29">
        <v>269.69404487972423</v>
      </c>
      <c r="O2" s="29">
        <v>312.44679894278084</v>
      </c>
      <c r="P2" s="29">
        <v>7.9490979353163764</v>
      </c>
      <c r="Q2" s="29">
        <v>590.08994175782141</v>
      </c>
      <c r="R2" s="29">
        <v>156.74761600771723</v>
      </c>
      <c r="S2" s="29">
        <v>0</v>
      </c>
      <c r="T2" s="29">
        <v>167.96891956047352</v>
      </c>
      <c r="U2" s="29">
        <v>1.798246039273639</v>
      </c>
      <c r="V2" s="29">
        <v>21.603347749039919</v>
      </c>
      <c r="W2" s="29">
        <v>348.11812935650431</v>
      </c>
      <c r="X2" s="29">
        <v>4.1711450367299951</v>
      </c>
      <c r="Y2" s="29">
        <v>1802.0850231085994</v>
      </c>
      <c r="Z2" s="30">
        <v>208.68999999999988</v>
      </c>
      <c r="AA2" s="29">
        <v>8.6352246063951341</v>
      </c>
      <c r="AB2" s="29">
        <f>Y2-X2</f>
        <v>1797.9138780718695</v>
      </c>
    </row>
    <row r="3" spans="1:28" hidden="1" x14ac:dyDescent="0.25">
      <c r="A3" s="25" t="s">
        <v>289</v>
      </c>
      <c r="B3" s="37" t="str">
        <f t="shared" si="0"/>
        <v>Aberdeen City2006</v>
      </c>
      <c r="C3" s="26" t="s">
        <v>248</v>
      </c>
      <c r="D3" s="26" t="s">
        <v>248</v>
      </c>
      <c r="E3" s="27" t="s">
        <v>95</v>
      </c>
      <c r="F3" s="26" t="s">
        <v>249</v>
      </c>
      <c r="G3" s="28">
        <v>2006</v>
      </c>
      <c r="H3" s="29">
        <v>469.7199398231021</v>
      </c>
      <c r="I3" s="29">
        <v>193.90859831179932</v>
      </c>
      <c r="J3" s="29">
        <v>91.435451104091442</v>
      </c>
      <c r="K3" s="29">
        <v>98.604520316213353</v>
      </c>
      <c r="L3" s="29">
        <v>4.0109265061732824</v>
      </c>
      <c r="M3" s="29">
        <v>857.67943606137953</v>
      </c>
      <c r="N3" s="29">
        <v>278.43366544418149</v>
      </c>
      <c r="O3" s="29">
        <v>303.45066627704773</v>
      </c>
      <c r="P3" s="29">
        <v>8.3046657736635812</v>
      </c>
      <c r="Q3" s="29">
        <v>590.18899749489287</v>
      </c>
      <c r="R3" s="29">
        <v>164.73116520745373</v>
      </c>
      <c r="S3" s="29">
        <v>0</v>
      </c>
      <c r="T3" s="29">
        <v>170.19265312903903</v>
      </c>
      <c r="U3" s="29">
        <v>1.7902964939992161</v>
      </c>
      <c r="V3" s="29">
        <v>22.173590965305877</v>
      </c>
      <c r="W3" s="29">
        <v>358.8877057957979</v>
      </c>
      <c r="X3" s="29">
        <v>2.9336086887523951</v>
      </c>
      <c r="Y3" s="29">
        <v>1809.6897480408225</v>
      </c>
      <c r="Z3" s="30">
        <v>209.61999999999992</v>
      </c>
      <c r="AA3" s="29">
        <v>8.6331921955959512</v>
      </c>
      <c r="AB3" s="29">
        <f t="shared" ref="AB3:AB66" si="1">Y3-X3</f>
        <v>1806.75613935207</v>
      </c>
    </row>
    <row r="4" spans="1:28" hidden="1" x14ac:dyDescent="0.25">
      <c r="A4" s="25" t="s">
        <v>289</v>
      </c>
      <c r="B4" s="37" t="str">
        <f t="shared" si="0"/>
        <v>Aberdeen City2007</v>
      </c>
      <c r="C4" s="26" t="s">
        <v>248</v>
      </c>
      <c r="D4" s="26" t="s">
        <v>248</v>
      </c>
      <c r="E4" s="27" t="s">
        <v>95</v>
      </c>
      <c r="F4" s="26" t="s">
        <v>249</v>
      </c>
      <c r="G4" s="28">
        <v>2007</v>
      </c>
      <c r="H4" s="29">
        <v>457.43134166280191</v>
      </c>
      <c r="I4" s="29">
        <v>184.81400586990526</v>
      </c>
      <c r="J4" s="29">
        <v>77.836578524446935</v>
      </c>
      <c r="K4" s="29">
        <v>97.791994206781709</v>
      </c>
      <c r="L4" s="29">
        <v>4.244649196659366</v>
      </c>
      <c r="M4" s="29">
        <v>822.11856946059527</v>
      </c>
      <c r="N4" s="29">
        <v>277.07759170779843</v>
      </c>
      <c r="O4" s="29">
        <v>291.19784815072575</v>
      </c>
      <c r="P4" s="29">
        <v>7.5297788073049476</v>
      </c>
      <c r="Q4" s="29">
        <v>575.8052186658291</v>
      </c>
      <c r="R4" s="29">
        <v>154.02993083218092</v>
      </c>
      <c r="S4" s="29">
        <v>0</v>
      </c>
      <c r="T4" s="29">
        <v>174.87414943894726</v>
      </c>
      <c r="U4" s="29">
        <v>1.8994885713996537</v>
      </c>
      <c r="V4" s="29">
        <v>22.57611263726794</v>
      </c>
      <c r="W4" s="29">
        <v>353.37968147979581</v>
      </c>
      <c r="X4" s="29">
        <v>1.5949292687955559</v>
      </c>
      <c r="Y4" s="29">
        <v>1752.8983988750158</v>
      </c>
      <c r="Z4" s="30">
        <v>212.46</v>
      </c>
      <c r="AA4" s="29">
        <v>8.2504866745505776</v>
      </c>
      <c r="AB4" s="29">
        <f t="shared" si="1"/>
        <v>1751.3034696062202</v>
      </c>
    </row>
    <row r="5" spans="1:28" hidden="1" x14ac:dyDescent="0.25">
      <c r="A5" s="25" t="s">
        <v>289</v>
      </c>
      <c r="B5" s="37" t="str">
        <f t="shared" si="0"/>
        <v>Aberdeen City2008</v>
      </c>
      <c r="C5" s="26" t="s">
        <v>248</v>
      </c>
      <c r="D5" s="26" t="s">
        <v>248</v>
      </c>
      <c r="E5" s="27" t="s">
        <v>95</v>
      </c>
      <c r="F5" s="26" t="s">
        <v>249</v>
      </c>
      <c r="G5" s="28">
        <v>2008</v>
      </c>
      <c r="H5" s="29">
        <v>475.48961772337145</v>
      </c>
      <c r="I5" s="29">
        <v>189.49940039873101</v>
      </c>
      <c r="J5" s="29">
        <v>66.9255692264516</v>
      </c>
      <c r="K5" s="29">
        <v>96.848726465584406</v>
      </c>
      <c r="L5" s="29">
        <v>3.7118089073206302</v>
      </c>
      <c r="M5" s="29">
        <v>832.475122721459</v>
      </c>
      <c r="N5" s="29">
        <v>269.58701317257908</v>
      </c>
      <c r="O5" s="29">
        <v>303.78998927878695</v>
      </c>
      <c r="P5" s="29">
        <v>7.9301419399122048</v>
      </c>
      <c r="Q5" s="29">
        <v>581.30714439127826</v>
      </c>
      <c r="R5" s="29">
        <v>145.27221520899474</v>
      </c>
      <c r="S5" s="29">
        <v>0</v>
      </c>
      <c r="T5" s="29">
        <v>172.61514828722636</v>
      </c>
      <c r="U5" s="29">
        <v>1.9229100286732197</v>
      </c>
      <c r="V5" s="29">
        <v>22.014323450732011</v>
      </c>
      <c r="W5" s="29">
        <v>341.82459697562638</v>
      </c>
      <c r="X5" s="29">
        <v>0.50862470882828337</v>
      </c>
      <c r="Y5" s="29">
        <v>1756.1154887971918</v>
      </c>
      <c r="Z5" s="30">
        <v>214.02000000000015</v>
      </c>
      <c r="AA5" s="29">
        <v>8.2053802859414571</v>
      </c>
      <c r="AB5" s="29">
        <f t="shared" si="1"/>
        <v>1755.6068640883634</v>
      </c>
    </row>
    <row r="6" spans="1:28" hidden="1" x14ac:dyDescent="0.25">
      <c r="A6" s="25" t="s">
        <v>289</v>
      </c>
      <c r="B6" s="37" t="str">
        <f t="shared" si="0"/>
        <v>Aberdeen City2009</v>
      </c>
      <c r="C6" s="26" t="s">
        <v>248</v>
      </c>
      <c r="D6" s="26" t="s">
        <v>248</v>
      </c>
      <c r="E6" s="27" t="s">
        <v>95</v>
      </c>
      <c r="F6" s="26" t="s">
        <v>249</v>
      </c>
      <c r="G6" s="28">
        <v>2009</v>
      </c>
      <c r="H6" s="29">
        <v>413.81866639537765</v>
      </c>
      <c r="I6" s="29">
        <v>172.7044222659695</v>
      </c>
      <c r="J6" s="29">
        <v>60.60699484387802</v>
      </c>
      <c r="K6" s="29">
        <v>85.10455157379991</v>
      </c>
      <c r="L6" s="29">
        <v>4.0112693614402106</v>
      </c>
      <c r="M6" s="29">
        <v>736.24590444046532</v>
      </c>
      <c r="N6" s="29">
        <v>240.16560308474865</v>
      </c>
      <c r="O6" s="29">
        <v>272.88715964032542</v>
      </c>
      <c r="P6" s="29">
        <v>7.7125069659134358</v>
      </c>
      <c r="Q6" s="29">
        <v>520.76526969098757</v>
      </c>
      <c r="R6" s="29">
        <v>136.31994237881099</v>
      </c>
      <c r="S6" s="29">
        <v>0</v>
      </c>
      <c r="T6" s="29">
        <v>163.93988954952857</v>
      </c>
      <c r="U6" s="29">
        <v>1.9388325059905251</v>
      </c>
      <c r="V6" s="29">
        <v>20.65303341325415</v>
      </c>
      <c r="W6" s="29">
        <v>322.85169784758426</v>
      </c>
      <c r="X6" s="29">
        <v>-0.10239943149043085</v>
      </c>
      <c r="Y6" s="29">
        <v>1579.7604725475464</v>
      </c>
      <c r="Z6" s="30">
        <v>217.02000000000015</v>
      </c>
      <c r="AA6" s="29">
        <v>7.2793312715304825</v>
      </c>
      <c r="AB6" s="29">
        <f t="shared" si="1"/>
        <v>1579.862871979037</v>
      </c>
    </row>
    <row r="7" spans="1:28" hidden="1" x14ac:dyDescent="0.25">
      <c r="A7" s="25" t="s">
        <v>289</v>
      </c>
      <c r="B7" s="37" t="str">
        <f t="shared" si="0"/>
        <v>Aberdeen City2010</v>
      </c>
      <c r="C7" s="26" t="s">
        <v>248</v>
      </c>
      <c r="D7" s="26" t="s">
        <v>248</v>
      </c>
      <c r="E7" s="27" t="s">
        <v>95</v>
      </c>
      <c r="F7" s="26" t="s">
        <v>249</v>
      </c>
      <c r="G7" s="28">
        <v>2010</v>
      </c>
      <c r="H7" s="29">
        <v>428.26716585432109</v>
      </c>
      <c r="I7" s="29">
        <v>194.35145314669424</v>
      </c>
      <c r="J7" s="29">
        <v>69.428677538886035</v>
      </c>
      <c r="K7" s="29">
        <v>83.100402542202161</v>
      </c>
      <c r="L7" s="29">
        <v>3.8842749532930037</v>
      </c>
      <c r="M7" s="29">
        <v>779.0319740353965</v>
      </c>
      <c r="N7" s="29">
        <v>242.92722689407071</v>
      </c>
      <c r="O7" s="29">
        <v>301.77074014832021</v>
      </c>
      <c r="P7" s="29">
        <v>8.5023325807138495</v>
      </c>
      <c r="Q7" s="29">
        <v>553.2002996231048</v>
      </c>
      <c r="R7" s="29">
        <v>136.56332124517627</v>
      </c>
      <c r="S7" s="29">
        <v>0</v>
      </c>
      <c r="T7" s="29">
        <v>160.60248937087653</v>
      </c>
      <c r="U7" s="29">
        <v>1.9480512569728115</v>
      </c>
      <c r="V7" s="29">
        <v>20.09253917740886</v>
      </c>
      <c r="W7" s="29">
        <v>319.20640105043447</v>
      </c>
      <c r="X7" s="29">
        <v>-2.2883903105261263</v>
      </c>
      <c r="Y7" s="29">
        <v>1649.1502843984094</v>
      </c>
      <c r="Z7" s="30">
        <v>219.72999999999988</v>
      </c>
      <c r="AA7" s="29">
        <v>7.5053487662058451</v>
      </c>
      <c r="AB7" s="29">
        <f t="shared" si="1"/>
        <v>1651.4386747089357</v>
      </c>
    </row>
    <row r="8" spans="1:28" hidden="1" x14ac:dyDescent="0.25">
      <c r="A8" s="25" t="s">
        <v>289</v>
      </c>
      <c r="B8" s="37" t="str">
        <f t="shared" si="0"/>
        <v>Aberdeen City2011</v>
      </c>
      <c r="C8" s="26" t="s">
        <v>248</v>
      </c>
      <c r="D8" s="26" t="s">
        <v>248</v>
      </c>
      <c r="E8" s="27" t="s">
        <v>95</v>
      </c>
      <c r="F8" s="26" t="s">
        <v>249</v>
      </c>
      <c r="G8" s="28">
        <v>2011</v>
      </c>
      <c r="H8" s="29">
        <v>406.58606506618321</v>
      </c>
      <c r="I8" s="29">
        <v>195.91143820811462</v>
      </c>
      <c r="J8" s="29">
        <v>68.728953313987461</v>
      </c>
      <c r="K8" s="29">
        <v>73.833678533192952</v>
      </c>
      <c r="L8" s="29">
        <v>4.081656430832945</v>
      </c>
      <c r="M8" s="29">
        <v>749.14179155231125</v>
      </c>
      <c r="N8" s="29">
        <v>228.93793254932851</v>
      </c>
      <c r="O8" s="29">
        <v>253.44681897871291</v>
      </c>
      <c r="P8" s="29">
        <v>7.0295291440405485</v>
      </c>
      <c r="Q8" s="29">
        <v>489.41428067208199</v>
      </c>
      <c r="R8" s="29">
        <v>134.53382565156716</v>
      </c>
      <c r="S8" s="29">
        <v>0</v>
      </c>
      <c r="T8" s="29">
        <v>155.18513932246074</v>
      </c>
      <c r="U8" s="29">
        <v>1.9153776786901413</v>
      </c>
      <c r="V8" s="29">
        <v>20.699024958245854</v>
      </c>
      <c r="W8" s="29">
        <v>312.33336761096393</v>
      </c>
      <c r="X8" s="29">
        <v>-4.2526853252608685</v>
      </c>
      <c r="Y8" s="29">
        <v>1546.6367545100961</v>
      </c>
      <c r="Z8" s="30">
        <v>222.46</v>
      </c>
      <c r="AA8" s="29">
        <v>6.9524262991553361</v>
      </c>
      <c r="AB8" s="29">
        <f t="shared" si="1"/>
        <v>1550.8894398353571</v>
      </c>
    </row>
    <row r="9" spans="1:28" hidden="1" x14ac:dyDescent="0.25">
      <c r="A9" s="25" t="s">
        <v>289</v>
      </c>
      <c r="B9" s="37" t="str">
        <f t="shared" si="0"/>
        <v>Aberdeen City2012</v>
      </c>
      <c r="C9" s="26" t="s">
        <v>248</v>
      </c>
      <c r="D9" s="26" t="s">
        <v>248</v>
      </c>
      <c r="E9" s="27" t="s">
        <v>95</v>
      </c>
      <c r="F9" s="26" t="s">
        <v>249</v>
      </c>
      <c r="G9" s="28">
        <v>2012</v>
      </c>
      <c r="H9" s="29">
        <v>425.03703911876306</v>
      </c>
      <c r="I9" s="29">
        <v>228.42117203995255</v>
      </c>
      <c r="J9" s="29">
        <v>68.265202782188382</v>
      </c>
      <c r="K9" s="29">
        <v>69.976197760510146</v>
      </c>
      <c r="L9" s="29">
        <v>4.0301411510128746</v>
      </c>
      <c r="M9" s="29">
        <v>795.72975285242694</v>
      </c>
      <c r="N9" s="29">
        <v>240.15958661198408</v>
      </c>
      <c r="O9" s="29">
        <v>281.48814793557335</v>
      </c>
      <c r="P9" s="29">
        <v>6.8973011027445574</v>
      </c>
      <c r="Q9" s="29">
        <v>528.545035650302</v>
      </c>
      <c r="R9" s="29">
        <v>136.81739927517134</v>
      </c>
      <c r="S9" s="29">
        <v>0</v>
      </c>
      <c r="T9" s="29">
        <v>151.9774224874925</v>
      </c>
      <c r="U9" s="29">
        <v>1.9280434094421934</v>
      </c>
      <c r="V9" s="29">
        <v>20.689198077765969</v>
      </c>
      <c r="W9" s="29">
        <v>311.41206324987201</v>
      </c>
      <c r="X9" s="29">
        <v>-5.7501831102518945</v>
      </c>
      <c r="Y9" s="29">
        <v>1629.9366686423489</v>
      </c>
      <c r="Z9" s="30">
        <v>224.97000000000006</v>
      </c>
      <c r="AA9" s="29">
        <v>7.2451289889422963</v>
      </c>
      <c r="AB9" s="29">
        <f t="shared" si="1"/>
        <v>1635.6868517526007</v>
      </c>
    </row>
    <row r="10" spans="1:28" hidden="1" x14ac:dyDescent="0.25">
      <c r="A10" s="25" t="s">
        <v>289</v>
      </c>
      <c r="B10" s="37" t="str">
        <f t="shared" si="0"/>
        <v>Aberdeen City2013</v>
      </c>
      <c r="C10" s="26" t="s">
        <v>248</v>
      </c>
      <c r="D10" s="26" t="s">
        <v>248</v>
      </c>
      <c r="E10" s="27" t="s">
        <v>95</v>
      </c>
      <c r="F10" s="26" t="s">
        <v>249</v>
      </c>
      <c r="G10" s="28">
        <v>2013</v>
      </c>
      <c r="H10" s="29">
        <v>398.45194518636907</v>
      </c>
      <c r="I10" s="29">
        <v>208.94268956783827</v>
      </c>
      <c r="J10" s="29">
        <v>70.741685077009024</v>
      </c>
      <c r="K10" s="29">
        <v>61.712360527028665</v>
      </c>
      <c r="L10" s="29">
        <v>4.1352182348251976</v>
      </c>
      <c r="M10" s="29">
        <v>743.98389859307019</v>
      </c>
      <c r="N10" s="29">
        <v>217.33165329638788</v>
      </c>
      <c r="O10" s="29">
        <v>285.02423143280754</v>
      </c>
      <c r="P10" s="29">
        <v>6.8012987513384893</v>
      </c>
      <c r="Q10" s="29">
        <v>509.15718348053389</v>
      </c>
      <c r="R10" s="29">
        <v>135.11166905223627</v>
      </c>
      <c r="S10" s="29">
        <v>0</v>
      </c>
      <c r="T10" s="29">
        <v>150.56585920271948</v>
      </c>
      <c r="U10" s="29">
        <v>1.8730619246108031</v>
      </c>
      <c r="V10" s="29">
        <v>21.311606877962777</v>
      </c>
      <c r="W10" s="29">
        <v>308.86219705752933</v>
      </c>
      <c r="X10" s="29">
        <v>-7.183432468994793</v>
      </c>
      <c r="Y10" s="29">
        <v>1554.8198466621384</v>
      </c>
      <c r="Z10" s="30">
        <v>227.13000000000008</v>
      </c>
      <c r="AA10" s="29">
        <v>6.8455063032718613</v>
      </c>
      <c r="AB10" s="29">
        <f t="shared" si="1"/>
        <v>1562.0032791311332</v>
      </c>
    </row>
    <row r="11" spans="1:28" hidden="1" x14ac:dyDescent="0.25">
      <c r="A11" s="25" t="s">
        <v>289</v>
      </c>
      <c r="B11" s="37" t="str">
        <f t="shared" si="0"/>
        <v>Aberdeenshire2005</v>
      </c>
      <c r="C11" s="26" t="s">
        <v>248</v>
      </c>
      <c r="D11" s="26" t="s">
        <v>248</v>
      </c>
      <c r="E11" s="27" t="s">
        <v>96</v>
      </c>
      <c r="F11" s="26" t="s">
        <v>250</v>
      </c>
      <c r="G11" s="28">
        <v>2005</v>
      </c>
      <c r="H11" s="29">
        <v>367.63521305399655</v>
      </c>
      <c r="I11" s="29">
        <v>68.856052526084639</v>
      </c>
      <c r="J11" s="29">
        <v>2.9618440194062705</v>
      </c>
      <c r="K11" s="29">
        <v>176.07384153051194</v>
      </c>
      <c r="L11" s="29">
        <v>130.77747623858878</v>
      </c>
      <c r="M11" s="29">
        <v>746.30442736858811</v>
      </c>
      <c r="N11" s="29">
        <v>343.16132355428033</v>
      </c>
      <c r="O11" s="29">
        <v>211.68507484631044</v>
      </c>
      <c r="P11" s="29">
        <v>210.92353825975127</v>
      </c>
      <c r="Q11" s="29">
        <v>765.76993666034195</v>
      </c>
      <c r="R11" s="29">
        <v>414.64187334354676</v>
      </c>
      <c r="S11" s="29">
        <v>0</v>
      </c>
      <c r="T11" s="29">
        <v>236.88813853294252</v>
      </c>
      <c r="U11" s="29">
        <v>5.215035398943928</v>
      </c>
      <c r="V11" s="29">
        <v>2.600428829869974</v>
      </c>
      <c r="W11" s="29">
        <v>659.34547610530319</v>
      </c>
      <c r="X11" s="29">
        <v>-56.206418019125543</v>
      </c>
      <c r="Y11" s="29">
        <v>2115.2134221151077</v>
      </c>
      <c r="Z11" s="30">
        <v>237.56999999999991</v>
      </c>
      <c r="AA11" s="29">
        <v>8.9035375767778273</v>
      </c>
      <c r="AB11" s="29">
        <f t="shared" si="1"/>
        <v>2171.4198401342333</v>
      </c>
    </row>
    <row r="12" spans="1:28" hidden="1" x14ac:dyDescent="0.25">
      <c r="A12" s="25" t="s">
        <v>289</v>
      </c>
      <c r="B12" s="37" t="str">
        <f t="shared" si="0"/>
        <v>Aberdeenshire2006</v>
      </c>
      <c r="C12" s="26" t="s">
        <v>248</v>
      </c>
      <c r="D12" s="26" t="s">
        <v>248</v>
      </c>
      <c r="E12" s="27" t="s">
        <v>96</v>
      </c>
      <c r="F12" s="26" t="s">
        <v>250</v>
      </c>
      <c r="G12" s="28">
        <v>2006</v>
      </c>
      <c r="H12" s="29">
        <v>385.46797623208528</v>
      </c>
      <c r="I12" s="29">
        <v>74.817833842833892</v>
      </c>
      <c r="J12" s="29">
        <v>152.14449570872154</v>
      </c>
      <c r="K12" s="29">
        <v>157.93328376636134</v>
      </c>
      <c r="L12" s="29">
        <v>129.33798697827748</v>
      </c>
      <c r="M12" s="29">
        <v>899.70157652827959</v>
      </c>
      <c r="N12" s="29">
        <v>356.28677362907518</v>
      </c>
      <c r="O12" s="29">
        <v>215.05438022271588</v>
      </c>
      <c r="P12" s="29">
        <v>223.79442184416845</v>
      </c>
      <c r="Q12" s="29">
        <v>795.13557569595957</v>
      </c>
      <c r="R12" s="29">
        <v>418.22390537886378</v>
      </c>
      <c r="S12" s="29">
        <v>0</v>
      </c>
      <c r="T12" s="29">
        <v>255.12132846874999</v>
      </c>
      <c r="U12" s="29">
        <v>5.1563719949538198</v>
      </c>
      <c r="V12" s="29">
        <v>2.9907415052611643</v>
      </c>
      <c r="W12" s="29">
        <v>681.49234734782885</v>
      </c>
      <c r="X12" s="29">
        <v>-83.64921236319266</v>
      </c>
      <c r="Y12" s="29">
        <v>2292.6802872088751</v>
      </c>
      <c r="Z12" s="30">
        <v>241.18000000000012</v>
      </c>
      <c r="AA12" s="29">
        <v>9.5060962236042545</v>
      </c>
      <c r="AB12" s="29">
        <f t="shared" si="1"/>
        <v>2376.329499572068</v>
      </c>
    </row>
    <row r="13" spans="1:28" hidden="1" x14ac:dyDescent="0.25">
      <c r="A13" s="25" t="s">
        <v>289</v>
      </c>
      <c r="B13" s="37" t="str">
        <f t="shared" si="0"/>
        <v>Aberdeenshire2007</v>
      </c>
      <c r="C13" s="26" t="s">
        <v>248</v>
      </c>
      <c r="D13" s="26" t="s">
        <v>248</v>
      </c>
      <c r="E13" s="27" t="s">
        <v>96</v>
      </c>
      <c r="F13" s="26" t="s">
        <v>250</v>
      </c>
      <c r="G13" s="28">
        <v>2007</v>
      </c>
      <c r="H13" s="29">
        <v>402.46420733894263</v>
      </c>
      <c r="I13" s="29">
        <v>66.98479427817395</v>
      </c>
      <c r="J13" s="29">
        <v>149.6205405580759</v>
      </c>
      <c r="K13" s="29">
        <v>155.13508146034221</v>
      </c>
      <c r="L13" s="29">
        <v>138.57371403728862</v>
      </c>
      <c r="M13" s="29">
        <v>912.77833767282334</v>
      </c>
      <c r="N13" s="29">
        <v>360.34833751972207</v>
      </c>
      <c r="O13" s="29">
        <v>209.71396609017327</v>
      </c>
      <c r="P13" s="29">
        <v>197.73207602550147</v>
      </c>
      <c r="Q13" s="29">
        <v>767.79437963539681</v>
      </c>
      <c r="R13" s="29">
        <v>411.59782383539084</v>
      </c>
      <c r="S13" s="29">
        <v>0</v>
      </c>
      <c r="T13" s="29">
        <v>265.60769959006166</v>
      </c>
      <c r="U13" s="29">
        <v>5.7942014420288217</v>
      </c>
      <c r="V13" s="29">
        <v>2.9001862832433218</v>
      </c>
      <c r="W13" s="29">
        <v>685.89991115072462</v>
      </c>
      <c r="X13" s="29">
        <v>-103.75077217975884</v>
      </c>
      <c r="Y13" s="29">
        <v>2262.7218562791859</v>
      </c>
      <c r="Z13" s="30">
        <v>244.39000000000013</v>
      </c>
      <c r="AA13" s="29">
        <v>9.2586515662636959</v>
      </c>
      <c r="AB13" s="29">
        <f t="shared" si="1"/>
        <v>2366.4726284589447</v>
      </c>
    </row>
    <row r="14" spans="1:28" hidden="1" x14ac:dyDescent="0.25">
      <c r="A14" s="25" t="s">
        <v>289</v>
      </c>
      <c r="B14" s="37" t="str">
        <f t="shared" si="0"/>
        <v>Aberdeenshire2008</v>
      </c>
      <c r="C14" s="26" t="s">
        <v>248</v>
      </c>
      <c r="D14" s="26" t="s">
        <v>248</v>
      </c>
      <c r="E14" s="27" t="s">
        <v>96</v>
      </c>
      <c r="F14" s="26" t="s">
        <v>250</v>
      </c>
      <c r="G14" s="28">
        <v>2008</v>
      </c>
      <c r="H14" s="29">
        <v>409.91053680579097</v>
      </c>
      <c r="I14" s="29">
        <v>69.014780759478782</v>
      </c>
      <c r="J14" s="29">
        <v>132.77183210783537</v>
      </c>
      <c r="K14" s="29">
        <v>140.11085610046666</v>
      </c>
      <c r="L14" s="29">
        <v>123.17365087928164</v>
      </c>
      <c r="M14" s="29">
        <v>874.98165665285342</v>
      </c>
      <c r="N14" s="29">
        <v>348.01920734465773</v>
      </c>
      <c r="O14" s="29">
        <v>219.13336272276493</v>
      </c>
      <c r="P14" s="29">
        <v>209.59034016849577</v>
      </c>
      <c r="Q14" s="29">
        <v>776.74291023591843</v>
      </c>
      <c r="R14" s="29">
        <v>382.8866446420862</v>
      </c>
      <c r="S14" s="29">
        <v>0</v>
      </c>
      <c r="T14" s="29">
        <v>265.69280336045978</v>
      </c>
      <c r="U14" s="29">
        <v>5.857152184402973</v>
      </c>
      <c r="V14" s="29">
        <v>2.7922354163023</v>
      </c>
      <c r="W14" s="29">
        <v>657.22883560325124</v>
      </c>
      <c r="X14" s="29">
        <v>-122.13044173173368</v>
      </c>
      <c r="Y14" s="29">
        <v>2186.8229607602893</v>
      </c>
      <c r="Z14" s="30">
        <v>246.84000000000009</v>
      </c>
      <c r="AA14" s="29">
        <v>8.8592730544493943</v>
      </c>
      <c r="AB14" s="29">
        <f t="shared" si="1"/>
        <v>2308.9534024920231</v>
      </c>
    </row>
    <row r="15" spans="1:28" hidden="1" x14ac:dyDescent="0.25">
      <c r="A15" s="25" t="s">
        <v>289</v>
      </c>
      <c r="B15" s="37" t="str">
        <f t="shared" si="0"/>
        <v>Aberdeenshire2009</v>
      </c>
      <c r="C15" s="26" t="s">
        <v>248</v>
      </c>
      <c r="D15" s="26" t="s">
        <v>248</v>
      </c>
      <c r="E15" s="27" t="s">
        <v>96</v>
      </c>
      <c r="F15" s="26" t="s">
        <v>250</v>
      </c>
      <c r="G15" s="28">
        <v>2009</v>
      </c>
      <c r="H15" s="29">
        <v>357.57665151376108</v>
      </c>
      <c r="I15" s="29">
        <v>70.608599785805183</v>
      </c>
      <c r="J15" s="29">
        <v>36.589771225624403</v>
      </c>
      <c r="K15" s="29">
        <v>135.99534102026425</v>
      </c>
      <c r="L15" s="29">
        <v>134.11455740282466</v>
      </c>
      <c r="M15" s="29">
        <v>734.88492094827961</v>
      </c>
      <c r="N15" s="29">
        <v>316.15123727701922</v>
      </c>
      <c r="O15" s="29">
        <v>199.2549876855031</v>
      </c>
      <c r="P15" s="29">
        <v>203.44854573637147</v>
      </c>
      <c r="Q15" s="29">
        <v>718.85477069889373</v>
      </c>
      <c r="R15" s="29">
        <v>379.27238305731339</v>
      </c>
      <c r="S15" s="29">
        <v>0</v>
      </c>
      <c r="T15" s="29">
        <v>247.33312883114928</v>
      </c>
      <c r="U15" s="29">
        <v>5.8976850880372558</v>
      </c>
      <c r="V15" s="29">
        <v>2.4897429653698957</v>
      </c>
      <c r="W15" s="29">
        <v>634.99293994186985</v>
      </c>
      <c r="X15" s="29">
        <v>-114.42738477957943</v>
      </c>
      <c r="Y15" s="29">
        <v>1974.3052468094638</v>
      </c>
      <c r="Z15" s="30">
        <v>249.02000000000021</v>
      </c>
      <c r="AA15" s="29">
        <v>7.9282999229357571</v>
      </c>
      <c r="AB15" s="29">
        <f t="shared" si="1"/>
        <v>2088.7326315890432</v>
      </c>
    </row>
    <row r="16" spans="1:28" hidden="1" x14ac:dyDescent="0.25">
      <c r="A16" s="25" t="s">
        <v>289</v>
      </c>
      <c r="B16" s="37" t="str">
        <f t="shared" si="0"/>
        <v>Aberdeenshire2010</v>
      </c>
      <c r="C16" s="26" t="s">
        <v>248</v>
      </c>
      <c r="D16" s="26" t="s">
        <v>248</v>
      </c>
      <c r="E16" s="27" t="s">
        <v>96</v>
      </c>
      <c r="F16" s="26" t="s">
        <v>250</v>
      </c>
      <c r="G16" s="28">
        <v>2010</v>
      </c>
      <c r="H16" s="29">
        <v>368.1972229241739</v>
      </c>
      <c r="I16" s="29">
        <v>69.251095606792745</v>
      </c>
      <c r="J16" s="29">
        <v>1.340541837965332</v>
      </c>
      <c r="K16" s="29">
        <v>143.30806796168255</v>
      </c>
      <c r="L16" s="29">
        <v>129.96883152020169</v>
      </c>
      <c r="M16" s="29">
        <v>712.06575985081611</v>
      </c>
      <c r="N16" s="29">
        <v>324.89430413849868</v>
      </c>
      <c r="O16" s="29">
        <v>226.05060490631271</v>
      </c>
      <c r="P16" s="29">
        <v>228.35745358721184</v>
      </c>
      <c r="Q16" s="29">
        <v>779.30236263202323</v>
      </c>
      <c r="R16" s="29">
        <v>377.70638036927653</v>
      </c>
      <c r="S16" s="29">
        <v>0</v>
      </c>
      <c r="T16" s="29">
        <v>242.62252903015215</v>
      </c>
      <c r="U16" s="29">
        <v>5.9034161027144512</v>
      </c>
      <c r="V16" s="29">
        <v>2.6325802833491281</v>
      </c>
      <c r="W16" s="29">
        <v>628.86490578549228</v>
      </c>
      <c r="X16" s="29">
        <v>-156.99271552750272</v>
      </c>
      <c r="Y16" s="29">
        <v>1963.2403127408288</v>
      </c>
      <c r="Z16" s="30">
        <v>251.43000000000009</v>
      </c>
      <c r="AA16" s="29">
        <v>7.8082977876181365</v>
      </c>
      <c r="AB16" s="29">
        <f t="shared" si="1"/>
        <v>2120.2330282683315</v>
      </c>
    </row>
    <row r="17" spans="1:28" hidden="1" x14ac:dyDescent="0.25">
      <c r="A17" s="25" t="s">
        <v>289</v>
      </c>
      <c r="B17" s="37" t="str">
        <f t="shared" si="0"/>
        <v>Aberdeenshire2011</v>
      </c>
      <c r="C17" s="26" t="s">
        <v>248</v>
      </c>
      <c r="D17" s="26" t="s">
        <v>248</v>
      </c>
      <c r="E17" s="27" t="s">
        <v>96</v>
      </c>
      <c r="F17" s="26" t="s">
        <v>250</v>
      </c>
      <c r="G17" s="28">
        <v>2011</v>
      </c>
      <c r="H17" s="29">
        <v>303.82766446531122</v>
      </c>
      <c r="I17" s="29">
        <v>67.933608369834516</v>
      </c>
      <c r="J17" s="29">
        <v>1.3361722108330889</v>
      </c>
      <c r="K17" s="29">
        <v>126.05577778078019</v>
      </c>
      <c r="L17" s="29">
        <v>136.97467129860175</v>
      </c>
      <c r="M17" s="29">
        <v>636.12789412536074</v>
      </c>
      <c r="N17" s="29">
        <v>305.65951033229436</v>
      </c>
      <c r="O17" s="29">
        <v>190.7280778864077</v>
      </c>
      <c r="P17" s="29">
        <v>180.0353862453041</v>
      </c>
      <c r="Q17" s="29">
        <v>676.42297446400607</v>
      </c>
      <c r="R17" s="29">
        <v>373.80515896512748</v>
      </c>
      <c r="S17" s="29">
        <v>0</v>
      </c>
      <c r="T17" s="29">
        <v>228.22694019126234</v>
      </c>
      <c r="U17" s="29">
        <v>5.8270443211590015</v>
      </c>
      <c r="V17" s="29">
        <v>2.4333144738102028</v>
      </c>
      <c r="W17" s="29">
        <v>610.29245795135898</v>
      </c>
      <c r="X17" s="29">
        <v>-206.71563967869668</v>
      </c>
      <c r="Y17" s="29">
        <v>1716.1276868620293</v>
      </c>
      <c r="Z17" s="30">
        <v>253.64999999999989</v>
      </c>
      <c r="AA17" s="29">
        <v>6.7657310737710628</v>
      </c>
      <c r="AB17" s="29">
        <f t="shared" si="1"/>
        <v>1922.8433265407261</v>
      </c>
    </row>
    <row r="18" spans="1:28" hidden="1" x14ac:dyDescent="0.25">
      <c r="A18" s="25" t="s">
        <v>289</v>
      </c>
      <c r="B18" s="37" t="str">
        <f t="shared" si="0"/>
        <v>Aberdeenshire2012</v>
      </c>
      <c r="C18" s="26" t="s">
        <v>248</v>
      </c>
      <c r="D18" s="26" t="s">
        <v>248</v>
      </c>
      <c r="E18" s="27" t="s">
        <v>96</v>
      </c>
      <c r="F18" s="26" t="s">
        <v>250</v>
      </c>
      <c r="G18" s="28">
        <v>2012</v>
      </c>
      <c r="H18" s="29">
        <v>348.82486805651166</v>
      </c>
      <c r="I18" s="29">
        <v>71.503322878009314</v>
      </c>
      <c r="J18" s="29">
        <v>1.3293355465058094</v>
      </c>
      <c r="K18" s="29">
        <v>111.78079404599397</v>
      </c>
      <c r="L18" s="29">
        <v>135.0020508440125</v>
      </c>
      <c r="M18" s="29">
        <v>668.44037137103328</v>
      </c>
      <c r="N18" s="29">
        <v>326.62353796044204</v>
      </c>
      <c r="O18" s="29">
        <v>211.3698737744333</v>
      </c>
      <c r="P18" s="29">
        <v>176.12000490741616</v>
      </c>
      <c r="Q18" s="29">
        <v>714.11341664229144</v>
      </c>
      <c r="R18" s="29">
        <v>381.26993034780691</v>
      </c>
      <c r="S18" s="29">
        <v>0</v>
      </c>
      <c r="T18" s="29">
        <v>215.63777621288673</v>
      </c>
      <c r="U18" s="29">
        <v>5.8699873208189821</v>
      </c>
      <c r="V18" s="29">
        <v>2.3813371268980039</v>
      </c>
      <c r="W18" s="29">
        <v>605.15903100841058</v>
      </c>
      <c r="X18" s="29">
        <v>-234.35945973553078</v>
      </c>
      <c r="Y18" s="29">
        <v>1753.3533592862045</v>
      </c>
      <c r="Z18" s="30">
        <v>255.54</v>
      </c>
      <c r="AA18" s="29">
        <v>6.8613655759810772</v>
      </c>
      <c r="AB18" s="29">
        <f t="shared" si="1"/>
        <v>1987.7128190217354</v>
      </c>
    </row>
    <row r="19" spans="1:28" hidden="1" x14ac:dyDescent="0.25">
      <c r="A19" s="25" t="s">
        <v>289</v>
      </c>
      <c r="B19" s="37" t="str">
        <f t="shared" si="0"/>
        <v>Aberdeenshire2013</v>
      </c>
      <c r="C19" s="26" t="s">
        <v>248</v>
      </c>
      <c r="D19" s="26" t="s">
        <v>248</v>
      </c>
      <c r="E19" s="27" t="s">
        <v>96</v>
      </c>
      <c r="F19" s="26" t="s">
        <v>250</v>
      </c>
      <c r="G19" s="28">
        <v>2013</v>
      </c>
      <c r="H19" s="29">
        <v>324.90059677127493</v>
      </c>
      <c r="I19" s="29">
        <v>77.476896241205921</v>
      </c>
      <c r="J19" s="29">
        <v>1.3244666692103773</v>
      </c>
      <c r="K19" s="29">
        <v>108.92550646199153</v>
      </c>
      <c r="L19" s="29">
        <v>137.66210550011252</v>
      </c>
      <c r="M19" s="29">
        <v>650.28957164379528</v>
      </c>
      <c r="N19" s="29">
        <v>291.26818367647803</v>
      </c>
      <c r="O19" s="29">
        <v>217.43113595962492</v>
      </c>
      <c r="P19" s="29">
        <v>174.45954301154563</v>
      </c>
      <c r="Q19" s="29">
        <v>683.15886264764856</v>
      </c>
      <c r="R19" s="29">
        <v>375.13020274721634</v>
      </c>
      <c r="S19" s="29">
        <v>0</v>
      </c>
      <c r="T19" s="29">
        <v>221.370657114935</v>
      </c>
      <c r="U19" s="29">
        <v>5.7689202096084689</v>
      </c>
      <c r="V19" s="29">
        <v>2.4522807571852039</v>
      </c>
      <c r="W19" s="29">
        <v>604.72206082894513</v>
      </c>
      <c r="X19" s="29">
        <v>-260.37277195429465</v>
      </c>
      <c r="Y19" s="29">
        <v>1677.7977231660943</v>
      </c>
      <c r="Z19" s="30">
        <v>257.73999999999984</v>
      </c>
      <c r="AA19" s="29">
        <v>6.5096520647400302</v>
      </c>
      <c r="AB19" s="29">
        <f t="shared" si="1"/>
        <v>1938.170495120389</v>
      </c>
    </row>
    <row r="20" spans="1:28" hidden="1" x14ac:dyDescent="0.25">
      <c r="A20" s="25" t="s">
        <v>289</v>
      </c>
      <c r="B20" s="37" t="str">
        <f t="shared" si="0"/>
        <v>Angus2005</v>
      </c>
      <c r="C20" s="26" t="s">
        <v>248</v>
      </c>
      <c r="D20" s="26" t="s">
        <v>248</v>
      </c>
      <c r="E20" s="27" t="s">
        <v>97</v>
      </c>
      <c r="F20" s="26" t="s">
        <v>251</v>
      </c>
      <c r="G20" s="28">
        <v>2005</v>
      </c>
      <c r="H20" s="29">
        <v>170.51745458386338</v>
      </c>
      <c r="I20" s="29">
        <v>65.415909690741572</v>
      </c>
      <c r="J20" s="29">
        <v>2.9601699091025848</v>
      </c>
      <c r="K20" s="29">
        <v>86.652913288185246</v>
      </c>
      <c r="L20" s="29">
        <v>32.063238370454862</v>
      </c>
      <c r="M20" s="29">
        <v>357.60968584234769</v>
      </c>
      <c r="N20" s="29">
        <v>158.7933703795143</v>
      </c>
      <c r="O20" s="29">
        <v>129.74203702258873</v>
      </c>
      <c r="P20" s="29">
        <v>44.795063195313972</v>
      </c>
      <c r="Q20" s="29">
        <v>333.33047059741699</v>
      </c>
      <c r="R20" s="29">
        <v>180.1506282411851</v>
      </c>
      <c r="S20" s="29">
        <v>0</v>
      </c>
      <c r="T20" s="29">
        <v>71.166280139816763</v>
      </c>
      <c r="U20" s="29">
        <v>3.0036984530826363</v>
      </c>
      <c r="V20" s="29">
        <v>0.9694655149594783</v>
      </c>
      <c r="W20" s="29">
        <v>255.29007234904398</v>
      </c>
      <c r="X20" s="29">
        <v>57.566646355089645</v>
      </c>
      <c r="Y20" s="29">
        <v>1003.7968751438984</v>
      </c>
      <c r="Z20" s="30">
        <v>111.34000000000003</v>
      </c>
      <c r="AA20" s="29">
        <v>9.015599740828975</v>
      </c>
      <c r="AB20" s="29">
        <f t="shared" si="1"/>
        <v>946.23022878880874</v>
      </c>
    </row>
    <row r="21" spans="1:28" hidden="1" x14ac:dyDescent="0.25">
      <c r="A21" s="25" t="s">
        <v>289</v>
      </c>
      <c r="B21" s="37" t="str">
        <f t="shared" si="0"/>
        <v>Angus2006</v>
      </c>
      <c r="C21" s="26" t="s">
        <v>248</v>
      </c>
      <c r="D21" s="26" t="s">
        <v>248</v>
      </c>
      <c r="E21" s="27" t="s">
        <v>97</v>
      </c>
      <c r="F21" s="26" t="s">
        <v>251</v>
      </c>
      <c r="G21" s="28">
        <v>2006</v>
      </c>
      <c r="H21" s="29">
        <v>178.84895167204357</v>
      </c>
      <c r="I21" s="29">
        <v>58.343966882652865</v>
      </c>
      <c r="J21" s="29">
        <v>2.945048480517845</v>
      </c>
      <c r="K21" s="29">
        <v>82.168147481982302</v>
      </c>
      <c r="L21" s="29">
        <v>31.815007820644446</v>
      </c>
      <c r="M21" s="29">
        <v>354.12112233784103</v>
      </c>
      <c r="N21" s="29">
        <v>163.48821675917242</v>
      </c>
      <c r="O21" s="29">
        <v>127.4379572373915</v>
      </c>
      <c r="P21" s="29">
        <v>47.382696595981045</v>
      </c>
      <c r="Q21" s="29">
        <v>338.30887059254496</v>
      </c>
      <c r="R21" s="29">
        <v>190.24411674899068</v>
      </c>
      <c r="S21" s="29">
        <v>0</v>
      </c>
      <c r="T21" s="29">
        <v>74.107682427843685</v>
      </c>
      <c r="U21" s="29">
        <v>2.9547736322945144</v>
      </c>
      <c r="V21" s="29">
        <v>1.1368247823963633</v>
      </c>
      <c r="W21" s="29">
        <v>268.44339759152524</v>
      </c>
      <c r="X21" s="29">
        <v>48.520054168214081</v>
      </c>
      <c r="Y21" s="29">
        <v>1009.3934446901253</v>
      </c>
      <c r="Z21" s="30">
        <v>112.5</v>
      </c>
      <c r="AA21" s="29">
        <v>8.9723861750233365</v>
      </c>
      <c r="AB21" s="29">
        <f t="shared" si="1"/>
        <v>960.87339052191123</v>
      </c>
    </row>
    <row r="22" spans="1:28" hidden="1" x14ac:dyDescent="0.25">
      <c r="A22" s="25" t="s">
        <v>289</v>
      </c>
      <c r="B22" s="37" t="str">
        <f t="shared" si="0"/>
        <v>Angus2007</v>
      </c>
      <c r="C22" s="26" t="s">
        <v>248</v>
      </c>
      <c r="D22" s="26" t="s">
        <v>248</v>
      </c>
      <c r="E22" s="27" t="s">
        <v>97</v>
      </c>
      <c r="F22" s="26" t="s">
        <v>251</v>
      </c>
      <c r="G22" s="28">
        <v>2007</v>
      </c>
      <c r="H22" s="29">
        <v>180.97774367823499</v>
      </c>
      <c r="I22" s="29">
        <v>60.067051856795068</v>
      </c>
      <c r="J22" s="29">
        <v>2.937728871638587</v>
      </c>
      <c r="K22" s="29">
        <v>78.080562582375251</v>
      </c>
      <c r="L22" s="29">
        <v>34.679098783943552</v>
      </c>
      <c r="M22" s="29">
        <v>356.74218577298745</v>
      </c>
      <c r="N22" s="29">
        <v>164.82188370698927</v>
      </c>
      <c r="O22" s="29">
        <v>122.51523182132784</v>
      </c>
      <c r="P22" s="29">
        <v>42.10992677206103</v>
      </c>
      <c r="Q22" s="29">
        <v>329.44704230037814</v>
      </c>
      <c r="R22" s="29">
        <v>187.49151152469847</v>
      </c>
      <c r="S22" s="29">
        <v>0</v>
      </c>
      <c r="T22" s="29">
        <v>77.495318820244876</v>
      </c>
      <c r="U22" s="29">
        <v>3.408852535801902</v>
      </c>
      <c r="V22" s="29">
        <v>1.0930265230361718</v>
      </c>
      <c r="W22" s="29">
        <v>269.48870940378134</v>
      </c>
      <c r="X22" s="29">
        <v>40.922267334580354</v>
      </c>
      <c r="Y22" s="29">
        <v>996.60020481172739</v>
      </c>
      <c r="Z22" s="30">
        <v>113.53999999999998</v>
      </c>
      <c r="AA22" s="29">
        <v>8.7775251436650308</v>
      </c>
      <c r="AB22" s="29">
        <f t="shared" si="1"/>
        <v>955.677937477147</v>
      </c>
    </row>
    <row r="23" spans="1:28" hidden="1" x14ac:dyDescent="0.25">
      <c r="A23" s="25" t="s">
        <v>289</v>
      </c>
      <c r="B23" s="37" t="str">
        <f t="shared" si="0"/>
        <v>Angus2008</v>
      </c>
      <c r="C23" s="26" t="s">
        <v>248</v>
      </c>
      <c r="D23" s="26" t="s">
        <v>248</v>
      </c>
      <c r="E23" s="27" t="s">
        <v>97</v>
      </c>
      <c r="F23" s="26" t="s">
        <v>251</v>
      </c>
      <c r="G23" s="28">
        <v>2008</v>
      </c>
      <c r="H23" s="29">
        <v>178.83992446051158</v>
      </c>
      <c r="I23" s="29">
        <v>64.596687106677962</v>
      </c>
      <c r="J23" s="29">
        <v>2.9304989773556502</v>
      </c>
      <c r="K23" s="29">
        <v>72.344613735509384</v>
      </c>
      <c r="L23" s="29">
        <v>30.511327659178988</v>
      </c>
      <c r="M23" s="29">
        <v>349.22305193923353</v>
      </c>
      <c r="N23" s="29">
        <v>158.28949578219692</v>
      </c>
      <c r="O23" s="29">
        <v>128.49308774102016</v>
      </c>
      <c r="P23" s="29">
        <v>44.678766665206311</v>
      </c>
      <c r="Q23" s="29">
        <v>331.46135018842341</v>
      </c>
      <c r="R23" s="29">
        <v>180.14126850902821</v>
      </c>
      <c r="S23" s="29">
        <v>0</v>
      </c>
      <c r="T23" s="29">
        <v>77.200108854043918</v>
      </c>
      <c r="U23" s="29">
        <v>3.4329313542426232</v>
      </c>
      <c r="V23" s="29">
        <v>1.0681877533475788</v>
      </c>
      <c r="W23" s="29">
        <v>261.8424964706623</v>
      </c>
      <c r="X23" s="29">
        <v>35.653516714564653</v>
      </c>
      <c r="Y23" s="29">
        <v>978.18041531288395</v>
      </c>
      <c r="Z23" s="30">
        <v>114.48999999999994</v>
      </c>
      <c r="AA23" s="29">
        <v>8.5438065797264784</v>
      </c>
      <c r="AB23" s="29">
        <f t="shared" si="1"/>
        <v>942.52689859831935</v>
      </c>
    </row>
    <row r="24" spans="1:28" hidden="1" x14ac:dyDescent="0.25">
      <c r="A24" s="25" t="s">
        <v>289</v>
      </c>
      <c r="B24" s="37" t="str">
        <f t="shared" si="0"/>
        <v>Angus2009</v>
      </c>
      <c r="C24" s="26" t="s">
        <v>248</v>
      </c>
      <c r="D24" s="26" t="s">
        <v>248</v>
      </c>
      <c r="E24" s="27" t="s">
        <v>97</v>
      </c>
      <c r="F24" s="26" t="s">
        <v>251</v>
      </c>
      <c r="G24" s="28">
        <v>2009</v>
      </c>
      <c r="H24" s="29">
        <v>148.66392536222762</v>
      </c>
      <c r="I24" s="29">
        <v>63.968571606579602</v>
      </c>
      <c r="J24" s="29">
        <v>3.8878579972838083</v>
      </c>
      <c r="K24" s="29">
        <v>71.448083186378312</v>
      </c>
      <c r="L24" s="29">
        <v>33.413282818724667</v>
      </c>
      <c r="M24" s="29">
        <v>321.38172097119406</v>
      </c>
      <c r="N24" s="29">
        <v>142.20452470732016</v>
      </c>
      <c r="O24" s="29">
        <v>113.20974441684113</v>
      </c>
      <c r="P24" s="29">
        <v>43.232967489512042</v>
      </c>
      <c r="Q24" s="29">
        <v>298.64723661367333</v>
      </c>
      <c r="R24" s="29">
        <v>175.80634490689687</v>
      </c>
      <c r="S24" s="29">
        <v>0</v>
      </c>
      <c r="T24" s="29">
        <v>74.210533070330712</v>
      </c>
      <c r="U24" s="29">
        <v>3.4502738091245311</v>
      </c>
      <c r="V24" s="29">
        <v>0.96460437915616193</v>
      </c>
      <c r="W24" s="29">
        <v>254.43175616550826</v>
      </c>
      <c r="X24" s="29">
        <v>34.080517492885519</v>
      </c>
      <c r="Y24" s="29">
        <v>908.54123124326122</v>
      </c>
      <c r="Z24" s="30">
        <v>114.82999999999996</v>
      </c>
      <c r="AA24" s="29">
        <v>7.9120546132827796</v>
      </c>
      <c r="AB24" s="29">
        <f t="shared" si="1"/>
        <v>874.4607137503757</v>
      </c>
    </row>
    <row r="25" spans="1:28" hidden="1" x14ac:dyDescent="0.25">
      <c r="A25" s="25" t="s">
        <v>289</v>
      </c>
      <c r="B25" s="37" t="str">
        <f t="shared" si="0"/>
        <v>Angus2010</v>
      </c>
      <c r="C25" s="26" t="s">
        <v>248</v>
      </c>
      <c r="D25" s="26" t="s">
        <v>248</v>
      </c>
      <c r="E25" s="27" t="s">
        <v>97</v>
      </c>
      <c r="F25" s="26" t="s">
        <v>251</v>
      </c>
      <c r="G25" s="28">
        <v>2010</v>
      </c>
      <c r="H25" s="29">
        <v>149.86240583924589</v>
      </c>
      <c r="I25" s="29">
        <v>72.852305655218274</v>
      </c>
      <c r="J25" s="29">
        <v>3.2263879516243872</v>
      </c>
      <c r="K25" s="29">
        <v>70.52994167536535</v>
      </c>
      <c r="L25" s="29">
        <v>32.459534587622471</v>
      </c>
      <c r="M25" s="29">
        <v>328.93057570907638</v>
      </c>
      <c r="N25" s="29">
        <v>146.25492504331874</v>
      </c>
      <c r="O25" s="29">
        <v>124.52469020209445</v>
      </c>
      <c r="P25" s="29">
        <v>48.401308184834377</v>
      </c>
      <c r="Q25" s="29">
        <v>319.18092343024756</v>
      </c>
      <c r="R25" s="29">
        <v>178.41120777941751</v>
      </c>
      <c r="S25" s="29">
        <v>0</v>
      </c>
      <c r="T25" s="29">
        <v>73.840563374575694</v>
      </c>
      <c r="U25" s="29">
        <v>3.4488699281661641</v>
      </c>
      <c r="V25" s="29">
        <v>1.0359363664578172</v>
      </c>
      <c r="W25" s="29">
        <v>256.7365774486172</v>
      </c>
      <c r="X25" s="29">
        <v>20.258594640131783</v>
      </c>
      <c r="Y25" s="29">
        <v>925.10667122807297</v>
      </c>
      <c r="Z25" s="30">
        <v>115.40999999999997</v>
      </c>
      <c r="AA25" s="29">
        <v>8.0158276685562182</v>
      </c>
      <c r="AB25" s="29">
        <f t="shared" si="1"/>
        <v>904.84807658794114</v>
      </c>
    </row>
    <row r="26" spans="1:28" hidden="1" x14ac:dyDescent="0.25">
      <c r="A26" s="25" t="s">
        <v>289</v>
      </c>
      <c r="B26" s="37" t="str">
        <f t="shared" si="0"/>
        <v>Angus2011</v>
      </c>
      <c r="C26" s="26" t="s">
        <v>248</v>
      </c>
      <c r="D26" s="26" t="s">
        <v>248</v>
      </c>
      <c r="E26" s="27" t="s">
        <v>97</v>
      </c>
      <c r="F26" s="26" t="s">
        <v>251</v>
      </c>
      <c r="G26" s="28">
        <v>2011</v>
      </c>
      <c r="H26" s="29">
        <v>139.31202084790937</v>
      </c>
      <c r="I26" s="29">
        <v>64.884842168745436</v>
      </c>
      <c r="J26" s="29">
        <v>2.9395726261516129</v>
      </c>
      <c r="K26" s="29">
        <v>66.392923750499705</v>
      </c>
      <c r="L26" s="29">
        <v>34.45545209303819</v>
      </c>
      <c r="M26" s="29">
        <v>307.98481148634426</v>
      </c>
      <c r="N26" s="29">
        <v>136.07141341293445</v>
      </c>
      <c r="O26" s="29">
        <v>102.5553128377645</v>
      </c>
      <c r="P26" s="29">
        <v>38.482394546994463</v>
      </c>
      <c r="Q26" s="29">
        <v>277.10912079769338</v>
      </c>
      <c r="R26" s="29">
        <v>175.4384300110377</v>
      </c>
      <c r="S26" s="29">
        <v>0</v>
      </c>
      <c r="T26" s="29">
        <v>70.043461556614844</v>
      </c>
      <c r="U26" s="29">
        <v>3.4126764716592359</v>
      </c>
      <c r="V26" s="29">
        <v>0.96342988740130842</v>
      </c>
      <c r="W26" s="29">
        <v>249.8579979267131</v>
      </c>
      <c r="X26" s="29">
        <v>6.1780736540207801</v>
      </c>
      <c r="Y26" s="29">
        <v>841.13000386477142</v>
      </c>
      <c r="Z26" s="30">
        <v>116.19999999999995</v>
      </c>
      <c r="AA26" s="29">
        <v>7.2386403086469171</v>
      </c>
      <c r="AB26" s="29">
        <f t="shared" si="1"/>
        <v>834.95193021075067</v>
      </c>
    </row>
    <row r="27" spans="1:28" hidden="1" x14ac:dyDescent="0.25">
      <c r="A27" s="25" t="s">
        <v>289</v>
      </c>
      <c r="B27" s="37" t="str">
        <f t="shared" si="0"/>
        <v>Angus2012</v>
      </c>
      <c r="C27" s="26" t="s">
        <v>248</v>
      </c>
      <c r="D27" s="26" t="s">
        <v>248</v>
      </c>
      <c r="E27" s="27" t="s">
        <v>97</v>
      </c>
      <c r="F27" s="26" t="s">
        <v>251</v>
      </c>
      <c r="G27" s="28">
        <v>2012</v>
      </c>
      <c r="H27" s="29">
        <v>149.06181261036397</v>
      </c>
      <c r="I27" s="29">
        <v>79.176197045011946</v>
      </c>
      <c r="J27" s="29">
        <v>2.9284080525073457</v>
      </c>
      <c r="K27" s="29">
        <v>60.159294274810946</v>
      </c>
      <c r="L27" s="29">
        <v>33.834068488928821</v>
      </c>
      <c r="M27" s="29">
        <v>325.15978047162304</v>
      </c>
      <c r="N27" s="29">
        <v>144.72236903427896</v>
      </c>
      <c r="O27" s="29">
        <v>114.98007629809851</v>
      </c>
      <c r="P27" s="29">
        <v>37.61021642390029</v>
      </c>
      <c r="Q27" s="29">
        <v>297.31266175627775</v>
      </c>
      <c r="R27" s="29">
        <v>177.777392515332</v>
      </c>
      <c r="S27" s="29">
        <v>0</v>
      </c>
      <c r="T27" s="29">
        <v>66.970172289661946</v>
      </c>
      <c r="U27" s="29">
        <v>3.4497966076876536</v>
      </c>
      <c r="V27" s="29">
        <v>0.94604290665690915</v>
      </c>
      <c r="W27" s="29">
        <v>249.14340431933852</v>
      </c>
      <c r="X27" s="29">
        <v>-1.2670276100462641</v>
      </c>
      <c r="Y27" s="29">
        <v>870.34881893719307</v>
      </c>
      <c r="Z27" s="30">
        <v>116.21000000000002</v>
      </c>
      <c r="AA27" s="29">
        <v>7.4894485753135953</v>
      </c>
      <c r="AB27" s="29">
        <f t="shared" si="1"/>
        <v>871.61584654723936</v>
      </c>
    </row>
    <row r="28" spans="1:28" hidden="1" x14ac:dyDescent="0.25">
      <c r="A28" s="25" t="s">
        <v>289</v>
      </c>
      <c r="B28" s="37" t="str">
        <f t="shared" si="0"/>
        <v>Angus2013</v>
      </c>
      <c r="C28" s="26" t="s">
        <v>248</v>
      </c>
      <c r="D28" s="26" t="s">
        <v>248</v>
      </c>
      <c r="E28" s="27" t="s">
        <v>97</v>
      </c>
      <c r="F28" s="26" t="s">
        <v>251</v>
      </c>
      <c r="G28" s="28">
        <v>2013</v>
      </c>
      <c r="H28" s="29">
        <v>136.91779752290441</v>
      </c>
      <c r="I28" s="29">
        <v>79.329052062354762</v>
      </c>
      <c r="J28" s="29">
        <v>3.0788058351574978</v>
      </c>
      <c r="K28" s="29">
        <v>57.262238865452751</v>
      </c>
      <c r="L28" s="29">
        <v>34.155676625797312</v>
      </c>
      <c r="M28" s="29">
        <v>310.74357091166672</v>
      </c>
      <c r="N28" s="29">
        <v>128.82023004501352</v>
      </c>
      <c r="O28" s="29">
        <v>118.10670557996653</v>
      </c>
      <c r="P28" s="29">
        <v>37.223624207918185</v>
      </c>
      <c r="Q28" s="29">
        <v>284.15055983289824</v>
      </c>
      <c r="R28" s="29">
        <v>175.00534528542082</v>
      </c>
      <c r="S28" s="29">
        <v>0</v>
      </c>
      <c r="T28" s="29">
        <v>67.614675004672179</v>
      </c>
      <c r="U28" s="29">
        <v>3.4084311384687771</v>
      </c>
      <c r="V28" s="29">
        <v>0.96702644284526851</v>
      </c>
      <c r="W28" s="29">
        <v>246.99547787140708</v>
      </c>
      <c r="X28" s="29">
        <v>-10.845227464869117</v>
      </c>
      <c r="Y28" s="29">
        <v>831.04438115110293</v>
      </c>
      <c r="Z28" s="30">
        <v>116.23999999999991</v>
      </c>
      <c r="AA28" s="29">
        <v>7.1493838708801061</v>
      </c>
      <c r="AB28" s="29">
        <f t="shared" si="1"/>
        <v>841.88960861597207</v>
      </c>
    </row>
    <row r="29" spans="1:28" hidden="1" x14ac:dyDescent="0.25">
      <c r="A29" s="25" t="s">
        <v>289</v>
      </c>
      <c r="B29" s="37" t="str">
        <f t="shared" si="0"/>
        <v>Argyll and Bute2005</v>
      </c>
      <c r="C29" s="26" t="s">
        <v>248</v>
      </c>
      <c r="D29" s="26" t="s">
        <v>248</v>
      </c>
      <c r="E29" s="27" t="s">
        <v>98</v>
      </c>
      <c r="F29" s="26" t="s">
        <v>252</v>
      </c>
      <c r="G29" s="28">
        <v>2005</v>
      </c>
      <c r="H29" s="29">
        <v>122.911615030286</v>
      </c>
      <c r="I29" s="29">
        <v>31.222324287417457</v>
      </c>
      <c r="J29" s="29">
        <v>16.31644343272481</v>
      </c>
      <c r="K29" s="29">
        <v>120.15089070909445</v>
      </c>
      <c r="L29" s="29">
        <v>36.858223064878338</v>
      </c>
      <c r="M29" s="29">
        <v>327.45949652440112</v>
      </c>
      <c r="N29" s="29">
        <v>170.54881078381217</v>
      </c>
      <c r="O29" s="29">
        <v>75.829115649202564</v>
      </c>
      <c r="P29" s="29">
        <v>47.612203718775021</v>
      </c>
      <c r="Q29" s="29">
        <v>293.9901301517898</v>
      </c>
      <c r="R29" s="29">
        <v>174.41548968155365</v>
      </c>
      <c r="S29" s="29">
        <v>0</v>
      </c>
      <c r="T29" s="29">
        <v>39.220810027793007</v>
      </c>
      <c r="U29" s="29">
        <v>1.483521916378044</v>
      </c>
      <c r="V29" s="29">
        <v>1.9100629116002295</v>
      </c>
      <c r="W29" s="29">
        <v>217.0298845373249</v>
      </c>
      <c r="X29" s="29">
        <v>-369.48552980299269</v>
      </c>
      <c r="Y29" s="29">
        <v>468.99398141052313</v>
      </c>
      <c r="Z29" s="30">
        <v>90.349999999999952</v>
      </c>
      <c r="AA29" s="29">
        <v>5.1908575695686041</v>
      </c>
      <c r="AB29" s="29">
        <f t="shared" si="1"/>
        <v>838.47951121351582</v>
      </c>
    </row>
    <row r="30" spans="1:28" hidden="1" x14ac:dyDescent="0.25">
      <c r="A30" s="25" t="s">
        <v>289</v>
      </c>
      <c r="B30" s="37" t="str">
        <f t="shared" si="0"/>
        <v>Argyll and Bute2006</v>
      </c>
      <c r="C30" s="26" t="s">
        <v>248</v>
      </c>
      <c r="D30" s="26" t="s">
        <v>248</v>
      </c>
      <c r="E30" s="27" t="s">
        <v>98</v>
      </c>
      <c r="F30" s="26" t="s">
        <v>252</v>
      </c>
      <c r="G30" s="28">
        <v>2006</v>
      </c>
      <c r="H30" s="29">
        <v>131.06324725019934</v>
      </c>
      <c r="I30" s="29">
        <v>31.909342230725009</v>
      </c>
      <c r="J30" s="29">
        <v>16.005848003954885</v>
      </c>
      <c r="K30" s="29">
        <v>105.95924523147389</v>
      </c>
      <c r="L30" s="29">
        <v>35.514731945892656</v>
      </c>
      <c r="M30" s="29">
        <v>320.45241466224581</v>
      </c>
      <c r="N30" s="29">
        <v>175.68343752483227</v>
      </c>
      <c r="O30" s="29">
        <v>73.652920492158117</v>
      </c>
      <c r="P30" s="29">
        <v>50.65594180256668</v>
      </c>
      <c r="Q30" s="29">
        <v>299.9922998195571</v>
      </c>
      <c r="R30" s="29">
        <v>172.22468965650808</v>
      </c>
      <c r="S30" s="29">
        <v>0</v>
      </c>
      <c r="T30" s="29">
        <v>40.552030868358187</v>
      </c>
      <c r="U30" s="29">
        <v>1.4486982552537961</v>
      </c>
      <c r="V30" s="29">
        <v>2.0309403624345288</v>
      </c>
      <c r="W30" s="29">
        <v>216.2563591425546</v>
      </c>
      <c r="X30" s="29">
        <v>-389.1926272884229</v>
      </c>
      <c r="Y30" s="29">
        <v>447.50844633593459</v>
      </c>
      <c r="Z30" s="30">
        <v>90.869999999999933</v>
      </c>
      <c r="AA30" s="29">
        <v>4.9247105352254312</v>
      </c>
      <c r="AB30" s="29">
        <f t="shared" si="1"/>
        <v>836.70107362435749</v>
      </c>
    </row>
    <row r="31" spans="1:28" hidden="1" x14ac:dyDescent="0.25">
      <c r="A31" s="25" t="s">
        <v>289</v>
      </c>
      <c r="B31" s="37" t="str">
        <f t="shared" si="0"/>
        <v>Argyll and Bute2007</v>
      </c>
      <c r="C31" s="26" t="s">
        <v>248</v>
      </c>
      <c r="D31" s="26" t="s">
        <v>248</v>
      </c>
      <c r="E31" s="27" t="s">
        <v>98</v>
      </c>
      <c r="F31" s="26" t="s">
        <v>252</v>
      </c>
      <c r="G31" s="28">
        <v>2007</v>
      </c>
      <c r="H31" s="29">
        <v>129.66362262531732</v>
      </c>
      <c r="I31" s="29">
        <v>27.40924188165236</v>
      </c>
      <c r="J31" s="29">
        <v>16.416836254057745</v>
      </c>
      <c r="K31" s="29">
        <v>103.01085316606418</v>
      </c>
      <c r="L31" s="29">
        <v>35.430423442644376</v>
      </c>
      <c r="M31" s="29">
        <v>311.93097736973596</v>
      </c>
      <c r="N31" s="29">
        <v>173.61296518574662</v>
      </c>
      <c r="O31" s="29">
        <v>69.750884433578364</v>
      </c>
      <c r="P31" s="29">
        <v>47.851282825714641</v>
      </c>
      <c r="Q31" s="29">
        <v>291.21513244503961</v>
      </c>
      <c r="R31" s="29">
        <v>171.1398059541788</v>
      </c>
      <c r="S31" s="29">
        <v>0</v>
      </c>
      <c r="T31" s="29">
        <v>42.116922376052258</v>
      </c>
      <c r="U31" s="29">
        <v>1.614233515168457</v>
      </c>
      <c r="V31" s="29">
        <v>2.0180069501095024</v>
      </c>
      <c r="W31" s="29">
        <v>216.88896879550902</v>
      </c>
      <c r="X31" s="29">
        <v>-380.11444297510161</v>
      </c>
      <c r="Y31" s="29">
        <v>439.92063563518286</v>
      </c>
      <c r="Z31" s="30">
        <v>90.789999999999978</v>
      </c>
      <c r="AA31" s="29">
        <v>4.8454745636654142</v>
      </c>
      <c r="AB31" s="29">
        <f t="shared" si="1"/>
        <v>820.03507861028447</v>
      </c>
    </row>
    <row r="32" spans="1:28" hidden="1" x14ac:dyDescent="0.25">
      <c r="A32" s="25" t="s">
        <v>289</v>
      </c>
      <c r="B32" s="37" t="str">
        <f t="shared" si="0"/>
        <v>Argyll and Bute2008</v>
      </c>
      <c r="C32" s="26" t="s">
        <v>248</v>
      </c>
      <c r="D32" s="26" t="s">
        <v>248</v>
      </c>
      <c r="E32" s="27" t="s">
        <v>98</v>
      </c>
      <c r="F32" s="26" t="s">
        <v>252</v>
      </c>
      <c r="G32" s="28">
        <v>2008</v>
      </c>
      <c r="H32" s="29">
        <v>133.08995547274296</v>
      </c>
      <c r="I32" s="29">
        <v>28.715557213355019</v>
      </c>
      <c r="J32" s="29">
        <v>16.100352848145072</v>
      </c>
      <c r="K32" s="29">
        <v>88.574190709427555</v>
      </c>
      <c r="L32" s="29">
        <v>31.723635659872354</v>
      </c>
      <c r="M32" s="29">
        <v>298.20369190354296</v>
      </c>
      <c r="N32" s="29">
        <v>171.01710562604882</v>
      </c>
      <c r="O32" s="29">
        <v>72.566488455726741</v>
      </c>
      <c r="P32" s="29">
        <v>51.431482012018073</v>
      </c>
      <c r="Q32" s="29">
        <v>295.01507609379365</v>
      </c>
      <c r="R32" s="29">
        <v>162.62039143756311</v>
      </c>
      <c r="S32" s="29">
        <v>0</v>
      </c>
      <c r="T32" s="29">
        <v>42.073604634450348</v>
      </c>
      <c r="U32" s="29">
        <v>1.593341959093564</v>
      </c>
      <c r="V32" s="29">
        <v>1.9487103570324766</v>
      </c>
      <c r="W32" s="29">
        <v>208.23604838813949</v>
      </c>
      <c r="X32" s="29">
        <v>-391.31987278176558</v>
      </c>
      <c r="Y32" s="29">
        <v>410.13494360371038</v>
      </c>
      <c r="Z32" s="30">
        <v>89.91</v>
      </c>
      <c r="AA32" s="29">
        <v>4.5616165454755908</v>
      </c>
      <c r="AB32" s="29">
        <f t="shared" si="1"/>
        <v>801.45481638547597</v>
      </c>
    </row>
    <row r="33" spans="1:28" hidden="1" x14ac:dyDescent="0.25">
      <c r="A33" s="25" t="s">
        <v>289</v>
      </c>
      <c r="B33" s="37" t="str">
        <f t="shared" si="0"/>
        <v>Argyll and Bute2009</v>
      </c>
      <c r="C33" s="26" t="s">
        <v>248</v>
      </c>
      <c r="D33" s="26" t="s">
        <v>248</v>
      </c>
      <c r="E33" s="27" t="s">
        <v>98</v>
      </c>
      <c r="F33" s="26" t="s">
        <v>252</v>
      </c>
      <c r="G33" s="28">
        <v>2009</v>
      </c>
      <c r="H33" s="29">
        <v>116.19803920132179</v>
      </c>
      <c r="I33" s="29">
        <v>28.392647843887421</v>
      </c>
      <c r="J33" s="29">
        <v>14.770722329489535</v>
      </c>
      <c r="K33" s="29">
        <v>89.108618331653275</v>
      </c>
      <c r="L33" s="29">
        <v>33.213911413712566</v>
      </c>
      <c r="M33" s="29">
        <v>281.68393912006457</v>
      </c>
      <c r="N33" s="29">
        <v>153.39190185575319</v>
      </c>
      <c r="O33" s="29">
        <v>66.479329138409895</v>
      </c>
      <c r="P33" s="29">
        <v>48.769939407856711</v>
      </c>
      <c r="Q33" s="29">
        <v>268.64117040201978</v>
      </c>
      <c r="R33" s="29">
        <v>158.09700541818864</v>
      </c>
      <c r="S33" s="29">
        <v>0</v>
      </c>
      <c r="T33" s="29">
        <v>40.059723263132682</v>
      </c>
      <c r="U33" s="29">
        <v>1.5890106995435249</v>
      </c>
      <c r="V33" s="29">
        <v>1.7859947452020817</v>
      </c>
      <c r="W33" s="29">
        <v>201.53173412606697</v>
      </c>
      <c r="X33" s="29">
        <v>-371.36132473285761</v>
      </c>
      <c r="Y33" s="29">
        <v>380.4955189152937</v>
      </c>
      <c r="Z33" s="30">
        <v>89.449999999999989</v>
      </c>
      <c r="AA33" s="29">
        <v>4.2537229616019427</v>
      </c>
      <c r="AB33" s="29">
        <f t="shared" si="1"/>
        <v>751.85684364815131</v>
      </c>
    </row>
    <row r="34" spans="1:28" hidden="1" x14ac:dyDescent="0.25">
      <c r="A34" s="25" t="s">
        <v>289</v>
      </c>
      <c r="B34" s="37" t="str">
        <f t="shared" si="0"/>
        <v>Argyll and Bute2010</v>
      </c>
      <c r="C34" s="26" t="s">
        <v>248</v>
      </c>
      <c r="D34" s="26" t="s">
        <v>248</v>
      </c>
      <c r="E34" s="27" t="s">
        <v>98</v>
      </c>
      <c r="F34" s="26" t="s">
        <v>252</v>
      </c>
      <c r="G34" s="28">
        <v>2010</v>
      </c>
      <c r="H34" s="29">
        <v>121.34185181455148</v>
      </c>
      <c r="I34" s="29">
        <v>28.507691631598657</v>
      </c>
      <c r="J34" s="29">
        <v>18.018904238507531</v>
      </c>
      <c r="K34" s="29">
        <v>91.338795175556854</v>
      </c>
      <c r="L34" s="29">
        <v>32.832628262896932</v>
      </c>
      <c r="M34" s="29">
        <v>292.03987112311148</v>
      </c>
      <c r="N34" s="29">
        <v>155.67406256680374</v>
      </c>
      <c r="O34" s="29">
        <v>72.844127169889205</v>
      </c>
      <c r="P34" s="29">
        <v>53.937555327671227</v>
      </c>
      <c r="Q34" s="29">
        <v>282.45574506436418</v>
      </c>
      <c r="R34" s="29">
        <v>156.64812637860638</v>
      </c>
      <c r="S34" s="29">
        <v>0</v>
      </c>
      <c r="T34" s="29">
        <v>40.022617934506435</v>
      </c>
      <c r="U34" s="29">
        <v>1.5951619116948437</v>
      </c>
      <c r="V34" s="29">
        <v>1.7961641957576211</v>
      </c>
      <c r="W34" s="29">
        <v>200.06207042056528</v>
      </c>
      <c r="X34" s="29">
        <v>-394.77203653981707</v>
      </c>
      <c r="Y34" s="29">
        <v>379.7856500682239</v>
      </c>
      <c r="Z34" s="30">
        <v>88.619999999999933</v>
      </c>
      <c r="AA34" s="29">
        <v>4.2855523591539626</v>
      </c>
      <c r="AB34" s="29">
        <f t="shared" si="1"/>
        <v>774.55768660804097</v>
      </c>
    </row>
    <row r="35" spans="1:28" hidden="1" x14ac:dyDescent="0.25">
      <c r="A35" s="25" t="s">
        <v>289</v>
      </c>
      <c r="B35" s="37" t="str">
        <f t="shared" si="0"/>
        <v>Argyll and Bute2011</v>
      </c>
      <c r="C35" s="26" t="s">
        <v>248</v>
      </c>
      <c r="D35" s="26" t="s">
        <v>248</v>
      </c>
      <c r="E35" s="27" t="s">
        <v>98</v>
      </c>
      <c r="F35" s="26" t="s">
        <v>252</v>
      </c>
      <c r="G35" s="28">
        <v>2011</v>
      </c>
      <c r="H35" s="29">
        <v>111.56592690189375</v>
      </c>
      <c r="I35" s="29">
        <v>25.239496330674424</v>
      </c>
      <c r="J35" s="29">
        <v>16.272039301053503</v>
      </c>
      <c r="K35" s="29">
        <v>81.521609963082327</v>
      </c>
      <c r="L35" s="29">
        <v>33.808529900555342</v>
      </c>
      <c r="M35" s="29">
        <v>268.40760239725932</v>
      </c>
      <c r="N35" s="29">
        <v>145.94920344729394</v>
      </c>
      <c r="O35" s="29">
        <v>61.28150743628769</v>
      </c>
      <c r="P35" s="29">
        <v>45.10239211023395</v>
      </c>
      <c r="Q35" s="29">
        <v>252.33310299381557</v>
      </c>
      <c r="R35" s="29">
        <v>155.16975985316503</v>
      </c>
      <c r="S35" s="29">
        <v>0</v>
      </c>
      <c r="T35" s="29">
        <v>37.616841623347916</v>
      </c>
      <c r="U35" s="29">
        <v>1.5827266345522297</v>
      </c>
      <c r="V35" s="29">
        <v>1.7659801755765647</v>
      </c>
      <c r="W35" s="29">
        <v>196.13530828664173</v>
      </c>
      <c r="X35" s="29">
        <v>-432.11448549258245</v>
      </c>
      <c r="Y35" s="29">
        <v>284.7615281851343</v>
      </c>
      <c r="Z35" s="30">
        <v>88.93</v>
      </c>
      <c r="AA35" s="29">
        <v>3.2020862272026793</v>
      </c>
      <c r="AB35" s="29">
        <f t="shared" si="1"/>
        <v>716.87601367771674</v>
      </c>
    </row>
    <row r="36" spans="1:28" hidden="1" x14ac:dyDescent="0.25">
      <c r="A36" s="25" t="s">
        <v>289</v>
      </c>
      <c r="B36" s="37" t="str">
        <f t="shared" si="0"/>
        <v>Argyll and Bute2012</v>
      </c>
      <c r="C36" s="26" t="s">
        <v>248</v>
      </c>
      <c r="D36" s="26" t="s">
        <v>248</v>
      </c>
      <c r="E36" s="27" t="s">
        <v>98</v>
      </c>
      <c r="F36" s="26" t="s">
        <v>252</v>
      </c>
      <c r="G36" s="28">
        <v>2012</v>
      </c>
      <c r="H36" s="29">
        <v>133.8573749980664</v>
      </c>
      <c r="I36" s="29">
        <v>30.827658656694357</v>
      </c>
      <c r="J36" s="29">
        <v>14.928648993013308</v>
      </c>
      <c r="K36" s="29">
        <v>64.502664964715336</v>
      </c>
      <c r="L36" s="29">
        <v>33.561281218131889</v>
      </c>
      <c r="M36" s="29">
        <v>277.6776288306213</v>
      </c>
      <c r="N36" s="29">
        <v>156.31508757106047</v>
      </c>
      <c r="O36" s="29">
        <v>66.858876409939668</v>
      </c>
      <c r="P36" s="29">
        <v>43.460726271547344</v>
      </c>
      <c r="Q36" s="29">
        <v>266.6346902525475</v>
      </c>
      <c r="R36" s="29">
        <v>155.74374608377406</v>
      </c>
      <c r="S36" s="29">
        <v>0</v>
      </c>
      <c r="T36" s="29">
        <v>35.564957078527982</v>
      </c>
      <c r="U36" s="29">
        <v>1.633223158141081</v>
      </c>
      <c r="V36" s="29">
        <v>1.7452710873599651</v>
      </c>
      <c r="W36" s="29">
        <v>194.68719740780307</v>
      </c>
      <c r="X36" s="29">
        <v>-432.74988394740666</v>
      </c>
      <c r="Y36" s="29">
        <v>306.24963254356516</v>
      </c>
      <c r="Z36" s="30">
        <v>86.900000000000048</v>
      </c>
      <c r="AA36" s="29">
        <v>3.5241614792124856</v>
      </c>
      <c r="AB36" s="29">
        <f t="shared" si="1"/>
        <v>738.99951649097181</v>
      </c>
    </row>
    <row r="37" spans="1:28" hidden="1" x14ac:dyDescent="0.25">
      <c r="A37" s="25" t="s">
        <v>289</v>
      </c>
      <c r="B37" s="37" t="str">
        <f t="shared" si="0"/>
        <v>Argyll and Bute2013</v>
      </c>
      <c r="C37" s="26" t="s">
        <v>248</v>
      </c>
      <c r="D37" s="26" t="s">
        <v>248</v>
      </c>
      <c r="E37" s="27" t="s">
        <v>98</v>
      </c>
      <c r="F37" s="26" t="s">
        <v>252</v>
      </c>
      <c r="G37" s="28">
        <v>2013</v>
      </c>
      <c r="H37" s="29">
        <v>116.14836533610881</v>
      </c>
      <c r="I37" s="29">
        <v>30.751188571562256</v>
      </c>
      <c r="J37" s="29">
        <v>14.28686767876162</v>
      </c>
      <c r="K37" s="29">
        <v>66.827751912642427</v>
      </c>
      <c r="L37" s="29">
        <v>33.771952788812612</v>
      </c>
      <c r="M37" s="29">
        <v>261.78612628788773</v>
      </c>
      <c r="N37" s="29">
        <v>136.85264692665899</v>
      </c>
      <c r="O37" s="29">
        <v>68.759290593639506</v>
      </c>
      <c r="P37" s="29">
        <v>41.048697106936885</v>
      </c>
      <c r="Q37" s="29">
        <v>246.6606346272354</v>
      </c>
      <c r="R37" s="29">
        <v>154.22202780526123</v>
      </c>
      <c r="S37" s="29">
        <v>0</v>
      </c>
      <c r="T37" s="29">
        <v>36.136845490514162</v>
      </c>
      <c r="U37" s="29">
        <v>1.6054854743052296</v>
      </c>
      <c r="V37" s="29">
        <v>1.7949977463235733</v>
      </c>
      <c r="W37" s="29">
        <v>193.75935651640418</v>
      </c>
      <c r="X37" s="29">
        <v>-434.52831004387849</v>
      </c>
      <c r="Y37" s="29">
        <v>267.67780738764873</v>
      </c>
      <c r="Z37" s="30">
        <v>88.050000000000011</v>
      </c>
      <c r="AA37" s="29">
        <v>3.0400659555667087</v>
      </c>
      <c r="AB37" s="29">
        <f t="shared" si="1"/>
        <v>702.20611743152722</v>
      </c>
    </row>
    <row r="38" spans="1:28" hidden="1" x14ac:dyDescent="0.25">
      <c r="A38" s="25" t="s">
        <v>289</v>
      </c>
      <c r="B38" s="37" t="str">
        <f t="shared" si="0"/>
        <v>Clackmannanshire2005</v>
      </c>
      <c r="C38" s="26" t="s">
        <v>248</v>
      </c>
      <c r="D38" s="26" t="s">
        <v>248</v>
      </c>
      <c r="E38" s="27" t="s">
        <v>99</v>
      </c>
      <c r="F38" s="26" t="s">
        <v>253</v>
      </c>
      <c r="G38" s="28">
        <v>2005</v>
      </c>
      <c r="H38" s="29">
        <v>118.86089934822797</v>
      </c>
      <c r="I38" s="29">
        <v>88.999518567058999</v>
      </c>
      <c r="J38" s="29">
        <v>159.96591649087432</v>
      </c>
      <c r="K38" s="29">
        <v>6.2148232393857707</v>
      </c>
      <c r="L38" s="29">
        <v>3.136853609433258</v>
      </c>
      <c r="M38" s="29">
        <v>377.17801125498039</v>
      </c>
      <c r="N38" s="29">
        <v>54.106175870530585</v>
      </c>
      <c r="O38" s="29">
        <v>73.737838525750945</v>
      </c>
      <c r="P38" s="29">
        <v>7.0321045505986781</v>
      </c>
      <c r="Q38" s="29">
        <v>134.87611894688021</v>
      </c>
      <c r="R38" s="29">
        <v>34.853739192698768</v>
      </c>
      <c r="S38" s="29">
        <v>0</v>
      </c>
      <c r="T38" s="29">
        <v>33.178657187913736</v>
      </c>
      <c r="U38" s="29">
        <v>13.96062014111267</v>
      </c>
      <c r="V38" s="29">
        <v>0.29380899844962755</v>
      </c>
      <c r="W38" s="29">
        <v>82.286825520174816</v>
      </c>
      <c r="X38" s="29">
        <v>15.950343710728228</v>
      </c>
      <c r="Y38" s="29">
        <v>610.29129943276359</v>
      </c>
      <c r="Z38" s="30">
        <v>49.160000000000025</v>
      </c>
      <c r="AA38" s="29">
        <v>12.4143877020497</v>
      </c>
      <c r="AB38" s="29">
        <f t="shared" si="1"/>
        <v>594.34095572203535</v>
      </c>
    </row>
    <row r="39" spans="1:28" hidden="1" x14ac:dyDescent="0.25">
      <c r="A39" s="25" t="s">
        <v>289</v>
      </c>
      <c r="B39" s="37" t="str">
        <f t="shared" si="0"/>
        <v>Clackmannanshire2006</v>
      </c>
      <c r="C39" s="26" t="s">
        <v>248</v>
      </c>
      <c r="D39" s="26" t="s">
        <v>248</v>
      </c>
      <c r="E39" s="27" t="s">
        <v>99</v>
      </c>
      <c r="F39" s="26" t="s">
        <v>253</v>
      </c>
      <c r="G39" s="28">
        <v>2006</v>
      </c>
      <c r="H39" s="29">
        <v>128.10647781824952</v>
      </c>
      <c r="I39" s="29">
        <v>86.368013778983581</v>
      </c>
      <c r="J39" s="29">
        <v>159.54171770479584</v>
      </c>
      <c r="K39" s="29">
        <v>5.9929989856009964</v>
      </c>
      <c r="L39" s="29">
        <v>3.0236490202979511</v>
      </c>
      <c r="M39" s="29">
        <v>383.03285730792794</v>
      </c>
      <c r="N39" s="29">
        <v>56.596408363231568</v>
      </c>
      <c r="O39" s="29">
        <v>70.483209329259836</v>
      </c>
      <c r="P39" s="29">
        <v>6.7338675890650359</v>
      </c>
      <c r="Q39" s="29">
        <v>133.81348528155644</v>
      </c>
      <c r="R39" s="29">
        <v>34.610161597502533</v>
      </c>
      <c r="S39" s="29">
        <v>0</v>
      </c>
      <c r="T39" s="29">
        <v>34.107422043870308</v>
      </c>
      <c r="U39" s="29">
        <v>14.03073325915717</v>
      </c>
      <c r="V39" s="29">
        <v>0.33138112779876189</v>
      </c>
      <c r="W39" s="29">
        <v>83.079698028328778</v>
      </c>
      <c r="X39" s="29">
        <v>14.931497021754266</v>
      </c>
      <c r="Y39" s="29">
        <v>614.85753763956734</v>
      </c>
      <c r="Z39" s="30">
        <v>49.539999999999978</v>
      </c>
      <c r="AA39" s="29">
        <v>12.411335035114405</v>
      </c>
      <c r="AB39" s="29">
        <f t="shared" si="1"/>
        <v>599.9260406178131</v>
      </c>
    </row>
    <row r="40" spans="1:28" hidden="1" x14ac:dyDescent="0.25">
      <c r="A40" s="25" t="s">
        <v>289</v>
      </c>
      <c r="B40" s="37" t="str">
        <f t="shared" si="0"/>
        <v>Clackmannanshire2007</v>
      </c>
      <c r="C40" s="26" t="s">
        <v>248</v>
      </c>
      <c r="D40" s="26" t="s">
        <v>248</v>
      </c>
      <c r="E40" s="27" t="s">
        <v>99</v>
      </c>
      <c r="F40" s="26" t="s">
        <v>253</v>
      </c>
      <c r="G40" s="28">
        <v>2007</v>
      </c>
      <c r="H40" s="29">
        <v>134.54519827993005</v>
      </c>
      <c r="I40" s="29">
        <v>148.90996011371979</v>
      </c>
      <c r="J40" s="29">
        <v>159.19289153536926</v>
      </c>
      <c r="K40" s="29">
        <v>6.061765149512131</v>
      </c>
      <c r="L40" s="29">
        <v>3.0302416783585868</v>
      </c>
      <c r="M40" s="29">
        <v>451.74005675688989</v>
      </c>
      <c r="N40" s="29">
        <v>56.25244871049054</v>
      </c>
      <c r="O40" s="29">
        <v>69.41742150579077</v>
      </c>
      <c r="P40" s="29">
        <v>6.2027214281522323</v>
      </c>
      <c r="Q40" s="29">
        <v>131.87259164443356</v>
      </c>
      <c r="R40" s="29">
        <v>34.804659085710483</v>
      </c>
      <c r="S40" s="29">
        <v>0</v>
      </c>
      <c r="T40" s="29">
        <v>35.621873666553192</v>
      </c>
      <c r="U40" s="29">
        <v>13.583930662071403</v>
      </c>
      <c r="V40" s="29">
        <v>0.32715894437705795</v>
      </c>
      <c r="W40" s="29">
        <v>84.337622358712139</v>
      </c>
      <c r="X40" s="29">
        <v>14.266996395179902</v>
      </c>
      <c r="Y40" s="29">
        <v>682.2172671552155</v>
      </c>
      <c r="Z40" s="30">
        <v>50.59999999999998</v>
      </c>
      <c r="AA40" s="29">
        <v>13.482554686861972</v>
      </c>
      <c r="AB40" s="29">
        <f t="shared" si="1"/>
        <v>667.95027076003555</v>
      </c>
    </row>
    <row r="41" spans="1:28" hidden="1" x14ac:dyDescent="0.25">
      <c r="A41" s="25" t="s">
        <v>289</v>
      </c>
      <c r="B41" s="37" t="str">
        <f t="shared" si="0"/>
        <v>Clackmannanshire2008</v>
      </c>
      <c r="C41" s="26" t="s">
        <v>248</v>
      </c>
      <c r="D41" s="26" t="s">
        <v>248</v>
      </c>
      <c r="E41" s="27" t="s">
        <v>99</v>
      </c>
      <c r="F41" s="26" t="s">
        <v>253</v>
      </c>
      <c r="G41" s="28">
        <v>2008</v>
      </c>
      <c r="H41" s="29">
        <v>136.19413425033767</v>
      </c>
      <c r="I41" s="29">
        <v>161.03616313223347</v>
      </c>
      <c r="J41" s="29">
        <v>158.98383067337579</v>
      </c>
      <c r="K41" s="29">
        <v>7.642704018965059</v>
      </c>
      <c r="L41" s="29">
        <v>2.8365400962515714</v>
      </c>
      <c r="M41" s="29">
        <v>466.69337217116356</v>
      </c>
      <c r="N41" s="29">
        <v>54.876001985067788</v>
      </c>
      <c r="O41" s="29">
        <v>70.623862726515839</v>
      </c>
      <c r="P41" s="29">
        <v>6.7680991552005647</v>
      </c>
      <c r="Q41" s="29">
        <v>132.26796386678419</v>
      </c>
      <c r="R41" s="29">
        <v>33.174884786470983</v>
      </c>
      <c r="S41" s="29">
        <v>0</v>
      </c>
      <c r="T41" s="29">
        <v>35.639512916223666</v>
      </c>
      <c r="U41" s="29">
        <v>13.762850422873706</v>
      </c>
      <c r="V41" s="29">
        <v>0.32065109874748127</v>
      </c>
      <c r="W41" s="29">
        <v>82.897899224315836</v>
      </c>
      <c r="X41" s="29">
        <v>13.48598566982483</v>
      </c>
      <c r="Y41" s="29">
        <v>695.34522093208852</v>
      </c>
      <c r="Z41" s="30">
        <v>51.190000000000033</v>
      </c>
      <c r="AA41" s="29">
        <v>13.583614396016568</v>
      </c>
      <c r="AB41" s="29">
        <f t="shared" si="1"/>
        <v>681.85923526226372</v>
      </c>
    </row>
    <row r="42" spans="1:28" hidden="1" x14ac:dyDescent="0.25">
      <c r="A42" s="25" t="s">
        <v>289</v>
      </c>
      <c r="B42" s="37" t="str">
        <f t="shared" si="0"/>
        <v>Clackmannanshire2009</v>
      </c>
      <c r="C42" s="26" t="s">
        <v>248</v>
      </c>
      <c r="D42" s="26" t="s">
        <v>248</v>
      </c>
      <c r="E42" s="27" t="s">
        <v>99</v>
      </c>
      <c r="F42" s="26" t="s">
        <v>253</v>
      </c>
      <c r="G42" s="28">
        <v>2009</v>
      </c>
      <c r="H42" s="29">
        <v>114.36568596986129</v>
      </c>
      <c r="I42" s="29">
        <v>97.856424902725394</v>
      </c>
      <c r="J42" s="29">
        <v>140.55907482106068</v>
      </c>
      <c r="K42" s="29">
        <v>6.5142967456859342</v>
      </c>
      <c r="L42" s="29">
        <v>2.9802676799031591</v>
      </c>
      <c r="M42" s="29">
        <v>362.27575011923642</v>
      </c>
      <c r="N42" s="29">
        <v>48.479802031184867</v>
      </c>
      <c r="O42" s="29">
        <v>64.772029369996318</v>
      </c>
      <c r="P42" s="29">
        <v>5.9761555281597367</v>
      </c>
      <c r="Q42" s="29">
        <v>119.22798692934093</v>
      </c>
      <c r="R42" s="29">
        <v>33.302241048386456</v>
      </c>
      <c r="S42" s="29">
        <v>0</v>
      </c>
      <c r="T42" s="29">
        <v>34.458460784358536</v>
      </c>
      <c r="U42" s="29">
        <v>13.899720374794802</v>
      </c>
      <c r="V42" s="29">
        <v>0.29286404354357698</v>
      </c>
      <c r="W42" s="29">
        <v>81.953286251083355</v>
      </c>
      <c r="X42" s="29">
        <v>12.984183650778578</v>
      </c>
      <c r="Y42" s="29">
        <v>576.44120695043921</v>
      </c>
      <c r="Z42" s="30">
        <v>51.289999999999978</v>
      </c>
      <c r="AA42" s="29">
        <v>11.238861511999209</v>
      </c>
      <c r="AB42" s="29">
        <f t="shared" si="1"/>
        <v>563.45702329966059</v>
      </c>
    </row>
    <row r="43" spans="1:28" hidden="1" x14ac:dyDescent="0.25">
      <c r="A43" s="25" t="s">
        <v>289</v>
      </c>
      <c r="B43" s="37" t="str">
        <f t="shared" si="0"/>
        <v>Clackmannanshire2010</v>
      </c>
      <c r="C43" s="26" t="s">
        <v>248</v>
      </c>
      <c r="D43" s="26" t="s">
        <v>248</v>
      </c>
      <c r="E43" s="27" t="s">
        <v>99</v>
      </c>
      <c r="F43" s="26" t="s">
        <v>253</v>
      </c>
      <c r="G43" s="28">
        <v>2010</v>
      </c>
      <c r="H43" s="29">
        <v>121.02737281556867</v>
      </c>
      <c r="I43" s="29">
        <v>175.1097957128249</v>
      </c>
      <c r="J43" s="29">
        <v>154.95441757459895</v>
      </c>
      <c r="K43" s="29">
        <v>7.2181012546900831</v>
      </c>
      <c r="L43" s="29">
        <v>2.9548243011493418</v>
      </c>
      <c r="M43" s="29">
        <v>461.26451165883196</v>
      </c>
      <c r="N43" s="29">
        <v>49.100471241412066</v>
      </c>
      <c r="O43" s="29">
        <v>71.147064187104618</v>
      </c>
      <c r="P43" s="29">
        <v>6.479175761659711</v>
      </c>
      <c r="Q43" s="29">
        <v>126.72671119017639</v>
      </c>
      <c r="R43" s="29">
        <v>33.596468420105708</v>
      </c>
      <c r="S43" s="29">
        <v>0</v>
      </c>
      <c r="T43" s="29">
        <v>34.108344992333166</v>
      </c>
      <c r="U43" s="29">
        <v>14.057996419654446</v>
      </c>
      <c r="V43" s="29">
        <v>0.31156267499338819</v>
      </c>
      <c r="W43" s="29">
        <v>82.074372507086707</v>
      </c>
      <c r="X43" s="29">
        <v>11.637224573828414</v>
      </c>
      <c r="Y43" s="29">
        <v>681.70281992992352</v>
      </c>
      <c r="Z43" s="30">
        <v>51.329999999999984</v>
      </c>
      <c r="AA43" s="29">
        <v>13.280787452365551</v>
      </c>
      <c r="AB43" s="29">
        <f t="shared" si="1"/>
        <v>670.06559535609506</v>
      </c>
    </row>
    <row r="44" spans="1:28" hidden="1" x14ac:dyDescent="0.25">
      <c r="A44" s="25" t="s">
        <v>289</v>
      </c>
      <c r="B44" s="37" t="str">
        <f t="shared" si="0"/>
        <v>Clackmannanshire2011</v>
      </c>
      <c r="C44" s="26" t="s">
        <v>248</v>
      </c>
      <c r="D44" s="26" t="s">
        <v>248</v>
      </c>
      <c r="E44" s="27" t="s">
        <v>99</v>
      </c>
      <c r="F44" s="26" t="s">
        <v>253</v>
      </c>
      <c r="G44" s="28">
        <v>2011</v>
      </c>
      <c r="H44" s="29">
        <v>116.31929669493067</v>
      </c>
      <c r="I44" s="29">
        <v>154.0846159049801</v>
      </c>
      <c r="J44" s="29">
        <v>149.99979504608106</v>
      </c>
      <c r="K44" s="29">
        <v>5.8017026870842789</v>
      </c>
      <c r="L44" s="29">
        <v>3.0453813839921606</v>
      </c>
      <c r="M44" s="29">
        <v>429.2507917170683</v>
      </c>
      <c r="N44" s="29">
        <v>46.925701679199612</v>
      </c>
      <c r="O44" s="29">
        <v>58.306936007996313</v>
      </c>
      <c r="P44" s="29">
        <v>5.726560925773275</v>
      </c>
      <c r="Q44" s="29">
        <v>110.9591986129692</v>
      </c>
      <c r="R44" s="29">
        <v>33.095217025179522</v>
      </c>
      <c r="S44" s="29">
        <v>0</v>
      </c>
      <c r="T44" s="29">
        <v>32.712545564637665</v>
      </c>
      <c r="U44" s="29">
        <v>13.736234647851566</v>
      </c>
      <c r="V44" s="29">
        <v>0.29027470289153956</v>
      </c>
      <c r="W44" s="29">
        <v>79.834271940560285</v>
      </c>
      <c r="X44" s="29">
        <v>10.212528274497405</v>
      </c>
      <c r="Y44" s="29">
        <v>630.25679054509533</v>
      </c>
      <c r="Z44" s="30">
        <v>51.5</v>
      </c>
      <c r="AA44" s="29">
        <v>12.237995932914473</v>
      </c>
      <c r="AB44" s="29">
        <f t="shared" si="1"/>
        <v>620.04426227059787</v>
      </c>
    </row>
    <row r="45" spans="1:28" hidden="1" x14ac:dyDescent="0.25">
      <c r="A45" s="25" t="s">
        <v>289</v>
      </c>
      <c r="B45" s="37" t="str">
        <f t="shared" si="0"/>
        <v>Clackmannanshire2012</v>
      </c>
      <c r="C45" s="26" t="s">
        <v>248</v>
      </c>
      <c r="D45" s="26" t="s">
        <v>248</v>
      </c>
      <c r="E45" s="27" t="s">
        <v>99</v>
      </c>
      <c r="F45" s="26" t="s">
        <v>253</v>
      </c>
      <c r="G45" s="28">
        <v>2012</v>
      </c>
      <c r="H45" s="29">
        <v>67.855529062652764</v>
      </c>
      <c r="I45" s="29">
        <v>162.41411751192146</v>
      </c>
      <c r="J45" s="29">
        <v>158.0156453525104</v>
      </c>
      <c r="K45" s="29">
        <v>6.2701473950301967</v>
      </c>
      <c r="L45" s="29">
        <v>3.01928932783292</v>
      </c>
      <c r="M45" s="29">
        <v>397.5747286499477</v>
      </c>
      <c r="N45" s="29">
        <v>48.887564027154703</v>
      </c>
      <c r="O45" s="29">
        <v>64.401333568957682</v>
      </c>
      <c r="P45" s="29">
        <v>5.5179004910592742</v>
      </c>
      <c r="Q45" s="29">
        <v>118.80679808717166</v>
      </c>
      <c r="R45" s="29">
        <v>33.038164822782527</v>
      </c>
      <c r="S45" s="29">
        <v>0</v>
      </c>
      <c r="T45" s="29">
        <v>31.563589775798363</v>
      </c>
      <c r="U45" s="29">
        <v>13.832215848781058</v>
      </c>
      <c r="V45" s="29">
        <v>0.28091138080158046</v>
      </c>
      <c r="W45" s="29">
        <v>78.714881828163541</v>
      </c>
      <c r="X45" s="29">
        <v>9.2856316999047781</v>
      </c>
      <c r="Y45" s="29">
        <v>604.38204026518781</v>
      </c>
      <c r="Z45" s="30">
        <v>51.27999999999998</v>
      </c>
      <c r="AA45" s="29">
        <v>11.785921222020047</v>
      </c>
      <c r="AB45" s="29">
        <f t="shared" si="1"/>
        <v>595.09640856528301</v>
      </c>
    </row>
    <row r="46" spans="1:28" hidden="1" x14ac:dyDescent="0.25">
      <c r="A46" s="25" t="s">
        <v>289</v>
      </c>
      <c r="B46" s="37" t="str">
        <f t="shared" si="0"/>
        <v>Clackmannanshire2013</v>
      </c>
      <c r="C46" s="26" t="s">
        <v>248</v>
      </c>
      <c r="D46" s="26" t="s">
        <v>248</v>
      </c>
      <c r="E46" s="27" t="s">
        <v>99</v>
      </c>
      <c r="F46" s="26" t="s">
        <v>253</v>
      </c>
      <c r="G46" s="28">
        <v>2013</v>
      </c>
      <c r="H46" s="29">
        <v>63.673828945299761</v>
      </c>
      <c r="I46" s="29">
        <v>171.32246535675679</v>
      </c>
      <c r="J46" s="29">
        <v>151.59099958437929</v>
      </c>
      <c r="K46" s="29">
        <v>5.2076306094004492</v>
      </c>
      <c r="L46" s="29">
        <v>3.0146573518498476</v>
      </c>
      <c r="M46" s="29">
        <v>394.80958184768616</v>
      </c>
      <c r="N46" s="29">
        <v>44.178970863499138</v>
      </c>
      <c r="O46" s="29">
        <v>65.258234611056366</v>
      </c>
      <c r="P46" s="29">
        <v>5.9044558085701713</v>
      </c>
      <c r="Q46" s="29">
        <v>115.34166128312567</v>
      </c>
      <c r="R46" s="29">
        <v>30.560815318195289</v>
      </c>
      <c r="S46" s="29">
        <v>0</v>
      </c>
      <c r="T46" s="29">
        <v>31.626088582536305</v>
      </c>
      <c r="U46" s="29">
        <v>13.172342296116081</v>
      </c>
      <c r="V46" s="29">
        <v>0.27820681064709951</v>
      </c>
      <c r="W46" s="29">
        <v>75.637453007494784</v>
      </c>
      <c r="X46" s="29">
        <v>8.3040830002444999</v>
      </c>
      <c r="Y46" s="29">
        <v>594.09277913855135</v>
      </c>
      <c r="Z46" s="30">
        <v>51.27999999999998</v>
      </c>
      <c r="AA46" s="29">
        <v>11.585272604105921</v>
      </c>
      <c r="AB46" s="29">
        <f t="shared" si="1"/>
        <v>585.78869613830682</v>
      </c>
    </row>
    <row r="47" spans="1:28" hidden="1" x14ac:dyDescent="0.25">
      <c r="A47" s="25" t="s">
        <v>289</v>
      </c>
      <c r="B47" s="37" t="str">
        <f t="shared" si="0"/>
        <v>Dumfries and Galloway2005</v>
      </c>
      <c r="C47" s="26" t="s">
        <v>248</v>
      </c>
      <c r="D47" s="26" t="s">
        <v>248</v>
      </c>
      <c r="E47" s="27" t="s">
        <v>100</v>
      </c>
      <c r="F47" s="26" t="s">
        <v>254</v>
      </c>
      <c r="G47" s="28">
        <v>2005</v>
      </c>
      <c r="H47" s="29">
        <v>301.63933866132805</v>
      </c>
      <c r="I47" s="29">
        <v>109.30854403232325</v>
      </c>
      <c r="J47" s="29">
        <v>3.6836492920210846</v>
      </c>
      <c r="K47" s="29">
        <v>90.027698879968227</v>
      </c>
      <c r="L47" s="29">
        <v>159.02839189121474</v>
      </c>
      <c r="M47" s="29">
        <v>663.68762275685538</v>
      </c>
      <c r="N47" s="29">
        <v>210.71599564984663</v>
      </c>
      <c r="O47" s="29">
        <v>142.1374808359142</v>
      </c>
      <c r="P47" s="29">
        <v>101.66167921172502</v>
      </c>
      <c r="Q47" s="29">
        <v>454.51515569748585</v>
      </c>
      <c r="R47" s="29">
        <v>258.66463169849186</v>
      </c>
      <c r="S47" s="29">
        <v>272.6760155976778</v>
      </c>
      <c r="T47" s="29">
        <v>68.351077033089211</v>
      </c>
      <c r="U47" s="29">
        <v>13.48522017734463</v>
      </c>
      <c r="V47" s="29">
        <v>1.7581844604442081</v>
      </c>
      <c r="W47" s="29">
        <v>614.93512896704783</v>
      </c>
      <c r="X47" s="29">
        <v>-1207.6557864149763</v>
      </c>
      <c r="Y47" s="29">
        <v>525.48212100641263</v>
      </c>
      <c r="Z47" s="30">
        <v>149.61999999999992</v>
      </c>
      <c r="AA47" s="29">
        <v>3.5121114891485958</v>
      </c>
      <c r="AB47" s="29">
        <f t="shared" si="1"/>
        <v>1733.1379074213889</v>
      </c>
    </row>
    <row r="48" spans="1:28" hidden="1" x14ac:dyDescent="0.25">
      <c r="A48" s="25" t="s">
        <v>289</v>
      </c>
      <c r="B48" s="37" t="str">
        <f t="shared" si="0"/>
        <v>Dumfries and Galloway2006</v>
      </c>
      <c r="C48" s="26" t="s">
        <v>248</v>
      </c>
      <c r="D48" s="26" t="s">
        <v>248</v>
      </c>
      <c r="E48" s="27" t="s">
        <v>100</v>
      </c>
      <c r="F48" s="26" t="s">
        <v>254</v>
      </c>
      <c r="G48" s="28">
        <v>2006</v>
      </c>
      <c r="H48" s="29">
        <v>279.10960212756294</v>
      </c>
      <c r="I48" s="29">
        <v>105.66301747477478</v>
      </c>
      <c r="J48" s="29">
        <v>2.9999569333602629</v>
      </c>
      <c r="K48" s="29">
        <v>82.990624062458338</v>
      </c>
      <c r="L48" s="29">
        <v>153.61939905638201</v>
      </c>
      <c r="M48" s="29">
        <v>624.38259965453835</v>
      </c>
      <c r="N48" s="29">
        <v>214.66495038951476</v>
      </c>
      <c r="O48" s="29">
        <v>132.45352181531192</v>
      </c>
      <c r="P48" s="29">
        <v>106.79778655449205</v>
      </c>
      <c r="Q48" s="29">
        <v>453.91625875931874</v>
      </c>
      <c r="R48" s="29">
        <v>261.55549121374565</v>
      </c>
      <c r="S48" s="29">
        <v>263.44344230602894</v>
      </c>
      <c r="T48" s="29">
        <v>71.265114666571179</v>
      </c>
      <c r="U48" s="29">
        <v>13.056773282878218</v>
      </c>
      <c r="V48" s="29">
        <v>1.9461043022394551</v>
      </c>
      <c r="W48" s="29">
        <v>611.26692577146343</v>
      </c>
      <c r="X48" s="29">
        <v>-1217.0232667964844</v>
      </c>
      <c r="Y48" s="29">
        <v>472.54251738883613</v>
      </c>
      <c r="Z48" s="30">
        <v>149.78000000000006</v>
      </c>
      <c r="AA48" s="29">
        <v>3.1549106515478433</v>
      </c>
      <c r="AB48" s="29">
        <f t="shared" si="1"/>
        <v>1689.5657841853206</v>
      </c>
    </row>
    <row r="49" spans="1:28" hidden="1" x14ac:dyDescent="0.25">
      <c r="A49" s="25" t="s">
        <v>289</v>
      </c>
      <c r="B49" s="37" t="str">
        <f t="shared" si="0"/>
        <v>Dumfries and Galloway2007</v>
      </c>
      <c r="C49" s="26" t="s">
        <v>248</v>
      </c>
      <c r="D49" s="26" t="s">
        <v>248</v>
      </c>
      <c r="E49" s="27" t="s">
        <v>100</v>
      </c>
      <c r="F49" s="26" t="s">
        <v>254</v>
      </c>
      <c r="G49" s="28">
        <v>2007</v>
      </c>
      <c r="H49" s="29">
        <v>320.84740176063877</v>
      </c>
      <c r="I49" s="29">
        <v>98.774753699682378</v>
      </c>
      <c r="J49" s="29">
        <v>2.8561111991963837</v>
      </c>
      <c r="K49" s="29">
        <v>81.824340735660087</v>
      </c>
      <c r="L49" s="29">
        <v>154.69805992433891</v>
      </c>
      <c r="M49" s="29">
        <v>659.00066731951654</v>
      </c>
      <c r="N49" s="29">
        <v>214.95864399809236</v>
      </c>
      <c r="O49" s="29">
        <v>129.85952690029541</v>
      </c>
      <c r="P49" s="29">
        <v>96.404404223209795</v>
      </c>
      <c r="Q49" s="29">
        <v>441.22257512159752</v>
      </c>
      <c r="R49" s="29">
        <v>265.72383940364188</v>
      </c>
      <c r="S49" s="29">
        <v>281.33605253794445</v>
      </c>
      <c r="T49" s="29">
        <v>74.42713469674284</v>
      </c>
      <c r="U49" s="29">
        <v>13.876948191162358</v>
      </c>
      <c r="V49" s="29">
        <v>1.9496429692235022</v>
      </c>
      <c r="W49" s="29">
        <v>637.31361779871509</v>
      </c>
      <c r="X49" s="29">
        <v>-1214.9390570423225</v>
      </c>
      <c r="Y49" s="29">
        <v>522.59780319750666</v>
      </c>
      <c r="Z49" s="30">
        <v>150.36999999999992</v>
      </c>
      <c r="AA49" s="29">
        <v>3.4754126700638888</v>
      </c>
      <c r="AB49" s="29">
        <f t="shared" si="1"/>
        <v>1737.5368602398291</v>
      </c>
    </row>
    <row r="50" spans="1:28" hidden="1" x14ac:dyDescent="0.25">
      <c r="A50" s="25" t="s">
        <v>289</v>
      </c>
      <c r="B50" s="37" t="str">
        <f t="shared" si="0"/>
        <v>Dumfries and Galloway2008</v>
      </c>
      <c r="C50" s="26" t="s">
        <v>248</v>
      </c>
      <c r="D50" s="26" t="s">
        <v>248</v>
      </c>
      <c r="E50" s="27" t="s">
        <v>100</v>
      </c>
      <c r="F50" s="26" t="s">
        <v>254</v>
      </c>
      <c r="G50" s="28">
        <v>2008</v>
      </c>
      <c r="H50" s="29">
        <v>272.93789284641872</v>
      </c>
      <c r="I50" s="29">
        <v>111.37411762333662</v>
      </c>
      <c r="J50" s="29">
        <v>3.178340478586192</v>
      </c>
      <c r="K50" s="29">
        <v>74.411640352335539</v>
      </c>
      <c r="L50" s="29">
        <v>143.64943921003231</v>
      </c>
      <c r="M50" s="29">
        <v>605.55143051070945</v>
      </c>
      <c r="N50" s="29">
        <v>209.9531448990553</v>
      </c>
      <c r="O50" s="29">
        <v>135.96579116797707</v>
      </c>
      <c r="P50" s="29">
        <v>102.91308060558735</v>
      </c>
      <c r="Q50" s="29">
        <v>448.83201667261977</v>
      </c>
      <c r="R50" s="29">
        <v>253.51461931781591</v>
      </c>
      <c r="S50" s="29">
        <v>268.33064817140365</v>
      </c>
      <c r="T50" s="29">
        <v>74.209400553807725</v>
      </c>
      <c r="U50" s="29">
        <v>13.329158174463478</v>
      </c>
      <c r="V50" s="29">
        <v>1.8924117785086518</v>
      </c>
      <c r="W50" s="29">
        <v>611.27623799599951</v>
      </c>
      <c r="X50" s="29">
        <v>-1222.4602181155799</v>
      </c>
      <c r="Y50" s="29">
        <v>443.19946706374867</v>
      </c>
      <c r="Z50" s="30">
        <v>151.0100000000001</v>
      </c>
      <c r="AA50" s="29">
        <v>2.9349014440351522</v>
      </c>
      <c r="AB50" s="29">
        <f t="shared" si="1"/>
        <v>1665.6596851793286</v>
      </c>
    </row>
    <row r="51" spans="1:28" hidden="1" x14ac:dyDescent="0.25">
      <c r="A51" s="25" t="s">
        <v>289</v>
      </c>
      <c r="B51" s="37" t="str">
        <f t="shared" si="0"/>
        <v>Dumfries and Galloway2009</v>
      </c>
      <c r="C51" s="26" t="s">
        <v>248</v>
      </c>
      <c r="D51" s="26" t="s">
        <v>248</v>
      </c>
      <c r="E51" s="27" t="s">
        <v>100</v>
      </c>
      <c r="F51" s="26" t="s">
        <v>254</v>
      </c>
      <c r="G51" s="28">
        <v>2009</v>
      </c>
      <c r="H51" s="29">
        <v>267.21853770163682</v>
      </c>
      <c r="I51" s="29">
        <v>77.713614807612387</v>
      </c>
      <c r="J51" s="29">
        <v>3.016560828172973</v>
      </c>
      <c r="K51" s="29">
        <v>70.931391609727399</v>
      </c>
      <c r="L51" s="29">
        <v>151.58838658228876</v>
      </c>
      <c r="M51" s="29">
        <v>570.46849152943832</v>
      </c>
      <c r="N51" s="29">
        <v>186.8503419400981</v>
      </c>
      <c r="O51" s="29">
        <v>127.62332970910514</v>
      </c>
      <c r="P51" s="29">
        <v>98.284962494190992</v>
      </c>
      <c r="Q51" s="29">
        <v>412.75863414339426</v>
      </c>
      <c r="R51" s="29">
        <v>242.44873093541548</v>
      </c>
      <c r="S51" s="29">
        <v>256.03647301978231</v>
      </c>
      <c r="T51" s="29">
        <v>71.08316296131359</v>
      </c>
      <c r="U51" s="29">
        <v>13.149485587616113</v>
      </c>
      <c r="V51" s="29">
        <v>1.7169072173226587</v>
      </c>
      <c r="W51" s="29">
        <v>584.43475972145018</v>
      </c>
      <c r="X51" s="29">
        <v>-1182.1684753116215</v>
      </c>
      <c r="Y51" s="29">
        <v>385.49341008266128</v>
      </c>
      <c r="Z51" s="30">
        <v>151.15999999999994</v>
      </c>
      <c r="AA51" s="29">
        <v>2.5502342556407873</v>
      </c>
      <c r="AB51" s="29">
        <f t="shared" si="1"/>
        <v>1567.6618853942828</v>
      </c>
    </row>
    <row r="52" spans="1:28" hidden="1" x14ac:dyDescent="0.25">
      <c r="A52" s="25" t="s">
        <v>289</v>
      </c>
      <c r="B52" s="37" t="str">
        <f t="shared" si="0"/>
        <v>Dumfries and Galloway2010</v>
      </c>
      <c r="C52" s="26" t="s">
        <v>248</v>
      </c>
      <c r="D52" s="26" t="s">
        <v>248</v>
      </c>
      <c r="E52" s="27" t="s">
        <v>100</v>
      </c>
      <c r="F52" s="26" t="s">
        <v>254</v>
      </c>
      <c r="G52" s="28">
        <v>2010</v>
      </c>
      <c r="H52" s="29">
        <v>291.60178906187105</v>
      </c>
      <c r="I52" s="29">
        <v>112.92840225748344</v>
      </c>
      <c r="J52" s="29">
        <v>3.7058935475623236</v>
      </c>
      <c r="K52" s="29">
        <v>87.240952734422919</v>
      </c>
      <c r="L52" s="29">
        <v>149.5651408339952</v>
      </c>
      <c r="M52" s="29">
        <v>645.0421784353349</v>
      </c>
      <c r="N52" s="29">
        <v>189.39584219610458</v>
      </c>
      <c r="O52" s="29">
        <v>141.98333921736534</v>
      </c>
      <c r="P52" s="29">
        <v>109.56130799972556</v>
      </c>
      <c r="Q52" s="29">
        <v>440.94048941319551</v>
      </c>
      <c r="R52" s="29">
        <v>242.24510916037732</v>
      </c>
      <c r="S52" s="29">
        <v>260.59047261471829</v>
      </c>
      <c r="T52" s="29">
        <v>71.017222576939332</v>
      </c>
      <c r="U52" s="29">
        <v>13.283015575790236</v>
      </c>
      <c r="V52" s="29">
        <v>1.8480916043300581</v>
      </c>
      <c r="W52" s="29">
        <v>588.98391153215539</v>
      </c>
      <c r="X52" s="29">
        <v>-1248.7485684216006</v>
      </c>
      <c r="Y52" s="29">
        <v>426.21801095908495</v>
      </c>
      <c r="Z52" s="30">
        <v>151.1</v>
      </c>
      <c r="AA52" s="29">
        <v>2.8207677760363001</v>
      </c>
      <c r="AB52" s="29">
        <f t="shared" si="1"/>
        <v>1674.9665793806855</v>
      </c>
    </row>
    <row r="53" spans="1:28" hidden="1" x14ac:dyDescent="0.25">
      <c r="A53" s="25" t="s">
        <v>289</v>
      </c>
      <c r="B53" s="37" t="str">
        <f t="shared" si="0"/>
        <v>Dumfries and Galloway2011</v>
      </c>
      <c r="C53" s="26" t="s">
        <v>248</v>
      </c>
      <c r="D53" s="26" t="s">
        <v>248</v>
      </c>
      <c r="E53" s="27" t="s">
        <v>100</v>
      </c>
      <c r="F53" s="26" t="s">
        <v>254</v>
      </c>
      <c r="G53" s="28">
        <v>2011</v>
      </c>
      <c r="H53" s="29">
        <v>269.35222910889729</v>
      </c>
      <c r="I53" s="29">
        <v>107.54165091329861</v>
      </c>
      <c r="J53" s="29">
        <v>3.6401377893655127</v>
      </c>
      <c r="K53" s="29">
        <v>67.634825296573865</v>
      </c>
      <c r="L53" s="29">
        <v>154.26681376635989</v>
      </c>
      <c r="M53" s="29">
        <v>602.43565687449518</v>
      </c>
      <c r="N53" s="29">
        <v>176.03135928282163</v>
      </c>
      <c r="O53" s="29">
        <v>114.33368233780013</v>
      </c>
      <c r="P53" s="29">
        <v>88.68415096740236</v>
      </c>
      <c r="Q53" s="29">
        <v>379.04919258802408</v>
      </c>
      <c r="R53" s="29">
        <v>240.41976245563495</v>
      </c>
      <c r="S53" s="29">
        <v>259.12014805217717</v>
      </c>
      <c r="T53" s="29">
        <v>66.76298720434022</v>
      </c>
      <c r="U53" s="29">
        <v>13.227063549662079</v>
      </c>
      <c r="V53" s="29">
        <v>1.7314747800414585</v>
      </c>
      <c r="W53" s="29">
        <v>581.26143604185586</v>
      </c>
      <c r="X53" s="29">
        <v>-1316.9282137949779</v>
      </c>
      <c r="Y53" s="29">
        <v>245.8180717093976</v>
      </c>
      <c r="Z53" s="30">
        <v>151.40999999999994</v>
      </c>
      <c r="AA53" s="29">
        <v>1.6235260003262513</v>
      </c>
      <c r="AB53" s="29">
        <f t="shared" si="1"/>
        <v>1562.7462855043755</v>
      </c>
    </row>
    <row r="54" spans="1:28" hidden="1" x14ac:dyDescent="0.25">
      <c r="A54" s="25" t="s">
        <v>289</v>
      </c>
      <c r="B54" s="37" t="str">
        <f t="shared" si="0"/>
        <v>Dumfries and Galloway2012</v>
      </c>
      <c r="C54" s="26" t="s">
        <v>248</v>
      </c>
      <c r="D54" s="26" t="s">
        <v>248</v>
      </c>
      <c r="E54" s="27" t="s">
        <v>100</v>
      </c>
      <c r="F54" s="26" t="s">
        <v>254</v>
      </c>
      <c r="G54" s="28">
        <v>2012</v>
      </c>
      <c r="H54" s="29">
        <v>284.76428615422338</v>
      </c>
      <c r="I54" s="29">
        <v>107.27574242089398</v>
      </c>
      <c r="J54" s="29">
        <v>3.4065959985079672</v>
      </c>
      <c r="K54" s="29">
        <v>63.696436956703849</v>
      </c>
      <c r="L54" s="29">
        <v>153.02379902932344</v>
      </c>
      <c r="M54" s="29">
        <v>612.1668605596526</v>
      </c>
      <c r="N54" s="29">
        <v>189.6285090107487</v>
      </c>
      <c r="O54" s="29">
        <v>126.14257743917813</v>
      </c>
      <c r="P54" s="29">
        <v>86.245991132242239</v>
      </c>
      <c r="Q54" s="29">
        <v>402.01707758216907</v>
      </c>
      <c r="R54" s="29">
        <v>242.47664679349077</v>
      </c>
      <c r="S54" s="29">
        <v>258.17626195606732</v>
      </c>
      <c r="T54" s="29">
        <v>63.076755745426951</v>
      </c>
      <c r="U54" s="29">
        <v>14.03700749557051</v>
      </c>
      <c r="V54" s="29">
        <v>1.6960639493485781</v>
      </c>
      <c r="W54" s="29">
        <v>579.46273593990418</v>
      </c>
      <c r="X54" s="29">
        <v>-1342.2306539103613</v>
      </c>
      <c r="Y54" s="29">
        <v>251.41602017136438</v>
      </c>
      <c r="Z54" s="30">
        <v>150.82999999999996</v>
      </c>
      <c r="AA54" s="29">
        <v>1.666883379774345</v>
      </c>
      <c r="AB54" s="29">
        <f t="shared" si="1"/>
        <v>1593.6466740817257</v>
      </c>
    </row>
    <row r="55" spans="1:28" hidden="1" x14ac:dyDescent="0.25">
      <c r="A55" s="25" t="s">
        <v>289</v>
      </c>
      <c r="B55" s="37" t="str">
        <f t="shared" si="0"/>
        <v>Dumfries and Galloway2013</v>
      </c>
      <c r="C55" s="26" t="s">
        <v>248</v>
      </c>
      <c r="D55" s="26" t="s">
        <v>248</v>
      </c>
      <c r="E55" s="27" t="s">
        <v>100</v>
      </c>
      <c r="F55" s="26" t="s">
        <v>254</v>
      </c>
      <c r="G55" s="28">
        <v>2013</v>
      </c>
      <c r="H55" s="29">
        <v>262.7785372168442</v>
      </c>
      <c r="I55" s="29">
        <v>120.04461560060982</v>
      </c>
      <c r="J55" s="29">
        <v>3.0151393304262211</v>
      </c>
      <c r="K55" s="29">
        <v>67.888116513249898</v>
      </c>
      <c r="L55" s="29">
        <v>153.89874645094753</v>
      </c>
      <c r="M55" s="29">
        <v>607.62515511207766</v>
      </c>
      <c r="N55" s="29">
        <v>168.26976681988862</v>
      </c>
      <c r="O55" s="29">
        <v>129.08013207217704</v>
      </c>
      <c r="P55" s="29">
        <v>85.055745079266941</v>
      </c>
      <c r="Q55" s="29">
        <v>382.40564397133261</v>
      </c>
      <c r="R55" s="29">
        <v>240.20548660029522</v>
      </c>
      <c r="S55" s="29">
        <v>258.58969985337285</v>
      </c>
      <c r="T55" s="29">
        <v>64.142487018057409</v>
      </c>
      <c r="U55" s="29">
        <v>13.697283151986415</v>
      </c>
      <c r="V55" s="29">
        <v>1.7473739326275002</v>
      </c>
      <c r="W55" s="29">
        <v>578.38233055633941</v>
      </c>
      <c r="X55" s="29">
        <v>-1361.6556453593307</v>
      </c>
      <c r="Y55" s="29">
        <v>206.75748428041879</v>
      </c>
      <c r="Z55" s="30">
        <v>150.27000000000007</v>
      </c>
      <c r="AA55" s="29">
        <v>1.3759065966621329</v>
      </c>
      <c r="AB55" s="29">
        <f t="shared" si="1"/>
        <v>1568.4131296397495</v>
      </c>
    </row>
    <row r="56" spans="1:28" hidden="1" x14ac:dyDescent="0.25">
      <c r="A56" s="25" t="s">
        <v>289</v>
      </c>
      <c r="B56" s="37" t="str">
        <f t="shared" si="0"/>
        <v>Dundee City2005</v>
      </c>
      <c r="C56" s="26" t="s">
        <v>248</v>
      </c>
      <c r="D56" s="26" t="s">
        <v>248</v>
      </c>
      <c r="E56" s="27" t="s">
        <v>255</v>
      </c>
      <c r="F56" s="26" t="s">
        <v>256</v>
      </c>
      <c r="G56" s="28">
        <v>2005</v>
      </c>
      <c r="H56" s="29">
        <v>258.53015697858348</v>
      </c>
      <c r="I56" s="29">
        <v>153.38276503964201</v>
      </c>
      <c r="J56" s="29">
        <v>5.3852702728018696E-2</v>
      </c>
      <c r="K56" s="29">
        <v>31.349757892796276</v>
      </c>
      <c r="L56" s="29">
        <v>0.50417334942805925</v>
      </c>
      <c r="M56" s="29">
        <v>443.82070596317783</v>
      </c>
      <c r="N56" s="29">
        <v>210.38006280167599</v>
      </c>
      <c r="O56" s="29">
        <v>171.99473113293715</v>
      </c>
      <c r="P56" s="29">
        <v>3.7866385489332726</v>
      </c>
      <c r="Q56" s="29">
        <v>386.16143248354643</v>
      </c>
      <c r="R56" s="29">
        <v>92.443758362130268</v>
      </c>
      <c r="S56" s="29">
        <v>0</v>
      </c>
      <c r="T56" s="29">
        <v>122.63437634143165</v>
      </c>
      <c r="U56" s="29">
        <v>1.0664693597466453</v>
      </c>
      <c r="V56" s="29">
        <v>8.1100448687145725</v>
      </c>
      <c r="W56" s="29">
        <v>224.25464893202312</v>
      </c>
      <c r="X56" s="29">
        <v>6.3168824611913292</v>
      </c>
      <c r="Y56" s="29">
        <v>1060.5536698399387</v>
      </c>
      <c r="Z56" s="30">
        <v>143.59999999999997</v>
      </c>
      <c r="AA56" s="29">
        <v>7.3854712384396866</v>
      </c>
      <c r="AB56" s="29">
        <f t="shared" si="1"/>
        <v>1054.2367873787473</v>
      </c>
    </row>
    <row r="57" spans="1:28" hidden="1" x14ac:dyDescent="0.25">
      <c r="A57" s="25" t="s">
        <v>289</v>
      </c>
      <c r="B57" s="37" t="str">
        <f t="shared" si="0"/>
        <v>Dundee City2006</v>
      </c>
      <c r="C57" s="26" t="s">
        <v>248</v>
      </c>
      <c r="D57" s="26" t="s">
        <v>248</v>
      </c>
      <c r="E57" s="27" t="s">
        <v>255</v>
      </c>
      <c r="F57" s="26" t="s">
        <v>256</v>
      </c>
      <c r="G57" s="28">
        <v>2006</v>
      </c>
      <c r="H57" s="29">
        <v>277.15685029142435</v>
      </c>
      <c r="I57" s="29">
        <v>137.04276582268565</v>
      </c>
      <c r="J57" s="29">
        <v>5.3922582109630218E-2</v>
      </c>
      <c r="K57" s="29">
        <v>30.827504967163438</v>
      </c>
      <c r="L57" s="29">
        <v>0.52308664846082165</v>
      </c>
      <c r="M57" s="29">
        <v>445.6041303118439</v>
      </c>
      <c r="N57" s="29">
        <v>215.04026474456364</v>
      </c>
      <c r="O57" s="29">
        <v>167.01085021613869</v>
      </c>
      <c r="P57" s="29">
        <v>3.5671002506118938</v>
      </c>
      <c r="Q57" s="29">
        <v>385.61821521131418</v>
      </c>
      <c r="R57" s="29">
        <v>92.717669773041109</v>
      </c>
      <c r="S57" s="29">
        <v>0</v>
      </c>
      <c r="T57" s="29">
        <v>121.73408973481361</v>
      </c>
      <c r="U57" s="29">
        <v>1.0490139393132729</v>
      </c>
      <c r="V57" s="29">
        <v>8.3447146937279673</v>
      </c>
      <c r="W57" s="29">
        <v>223.84548814089598</v>
      </c>
      <c r="X57" s="29">
        <v>5.877711483730474</v>
      </c>
      <c r="Y57" s="29">
        <v>1060.9455451477847</v>
      </c>
      <c r="Z57" s="30">
        <v>143.36999999999992</v>
      </c>
      <c r="AA57" s="29">
        <v>7.4000526271031966</v>
      </c>
      <c r="AB57" s="29">
        <f t="shared" si="1"/>
        <v>1055.0678336640542</v>
      </c>
    </row>
    <row r="58" spans="1:28" hidden="1" x14ac:dyDescent="0.25">
      <c r="A58" s="25" t="s">
        <v>289</v>
      </c>
      <c r="B58" s="37" t="str">
        <f t="shared" si="0"/>
        <v>Dundee City2007</v>
      </c>
      <c r="C58" s="26" t="s">
        <v>248</v>
      </c>
      <c r="D58" s="26" t="s">
        <v>248</v>
      </c>
      <c r="E58" s="27" t="s">
        <v>255</v>
      </c>
      <c r="F58" s="26" t="s">
        <v>256</v>
      </c>
      <c r="G58" s="28">
        <v>2007</v>
      </c>
      <c r="H58" s="29">
        <v>265.17714842576845</v>
      </c>
      <c r="I58" s="29">
        <v>138.40261619347331</v>
      </c>
      <c r="J58" s="29">
        <v>4.4368608033364565E-2</v>
      </c>
      <c r="K58" s="29">
        <v>31.35712569789856</v>
      </c>
      <c r="L58" s="29">
        <v>0.61602345255591129</v>
      </c>
      <c r="M58" s="29">
        <v>435.59728237772958</v>
      </c>
      <c r="N58" s="29">
        <v>212.19860931244185</v>
      </c>
      <c r="O58" s="29">
        <v>164.19277201312872</v>
      </c>
      <c r="P58" s="29">
        <v>3.2975631474882641</v>
      </c>
      <c r="Q58" s="29">
        <v>379.68894447305888</v>
      </c>
      <c r="R58" s="29">
        <v>92.869313280763834</v>
      </c>
      <c r="S58" s="29">
        <v>0</v>
      </c>
      <c r="T58" s="29">
        <v>126.6205460825482</v>
      </c>
      <c r="U58" s="29">
        <v>1.2097696751777267</v>
      </c>
      <c r="V58" s="29">
        <v>8.5068871012354546</v>
      </c>
      <c r="W58" s="29">
        <v>229.20651613972524</v>
      </c>
      <c r="X58" s="29">
        <v>5.5744522067026727</v>
      </c>
      <c r="Y58" s="29">
        <v>1050.0671951972163</v>
      </c>
      <c r="Z58" s="30">
        <v>143.69999999999993</v>
      </c>
      <c r="AA58" s="29">
        <v>7.3073569603146611</v>
      </c>
      <c r="AB58" s="29">
        <f t="shared" si="1"/>
        <v>1044.4927429905135</v>
      </c>
    </row>
    <row r="59" spans="1:28" hidden="1" x14ac:dyDescent="0.25">
      <c r="A59" s="25" t="s">
        <v>289</v>
      </c>
      <c r="B59" s="37" t="str">
        <f t="shared" si="0"/>
        <v>Dundee City2008</v>
      </c>
      <c r="C59" s="26" t="s">
        <v>248</v>
      </c>
      <c r="D59" s="26" t="s">
        <v>248</v>
      </c>
      <c r="E59" s="27" t="s">
        <v>255</v>
      </c>
      <c r="F59" s="26" t="s">
        <v>256</v>
      </c>
      <c r="G59" s="28">
        <v>2008</v>
      </c>
      <c r="H59" s="29">
        <v>259.194866716158</v>
      </c>
      <c r="I59" s="29">
        <v>133.3923240384064</v>
      </c>
      <c r="J59" s="29">
        <v>6.7283193423794227E-2</v>
      </c>
      <c r="K59" s="29">
        <v>23.834101445909987</v>
      </c>
      <c r="L59" s="29">
        <v>0.50399728020577883</v>
      </c>
      <c r="M59" s="29">
        <v>416.992572674104</v>
      </c>
      <c r="N59" s="29">
        <v>201.62128023055911</v>
      </c>
      <c r="O59" s="29">
        <v>171.70850015636191</v>
      </c>
      <c r="P59" s="29">
        <v>3.5517466207071449</v>
      </c>
      <c r="Q59" s="29">
        <v>376.88152700762816</v>
      </c>
      <c r="R59" s="29">
        <v>87.84576913809488</v>
      </c>
      <c r="S59" s="29">
        <v>0</v>
      </c>
      <c r="T59" s="29">
        <v>125.06099419233041</v>
      </c>
      <c r="U59" s="29">
        <v>1.2180588414574167</v>
      </c>
      <c r="V59" s="29">
        <v>8.299676523474492</v>
      </c>
      <c r="W59" s="29">
        <v>222.42449869535719</v>
      </c>
      <c r="X59" s="29">
        <v>5.2544393200949813</v>
      </c>
      <c r="Y59" s="29">
        <v>1021.5530376971844</v>
      </c>
      <c r="Z59" s="30">
        <v>144.29</v>
      </c>
      <c r="AA59" s="29">
        <v>7.0798602654181471</v>
      </c>
      <c r="AB59" s="29">
        <f t="shared" si="1"/>
        <v>1016.2985983770894</v>
      </c>
    </row>
    <row r="60" spans="1:28" hidden="1" x14ac:dyDescent="0.25">
      <c r="A60" s="25" t="s">
        <v>289</v>
      </c>
      <c r="B60" s="37" t="str">
        <f t="shared" si="0"/>
        <v>Dundee City2009</v>
      </c>
      <c r="C60" s="26" t="s">
        <v>248</v>
      </c>
      <c r="D60" s="26" t="s">
        <v>248</v>
      </c>
      <c r="E60" s="27" t="s">
        <v>255</v>
      </c>
      <c r="F60" s="26" t="s">
        <v>256</v>
      </c>
      <c r="G60" s="28">
        <v>2009</v>
      </c>
      <c r="H60" s="29">
        <v>226.57533922829387</v>
      </c>
      <c r="I60" s="29">
        <v>123.38315488843631</v>
      </c>
      <c r="J60" s="29">
        <v>0.11934744235082326</v>
      </c>
      <c r="K60" s="29">
        <v>18.772594839160131</v>
      </c>
      <c r="L60" s="29">
        <v>0.57613877638352806</v>
      </c>
      <c r="M60" s="29">
        <v>369.4265751746247</v>
      </c>
      <c r="N60" s="29">
        <v>179.49337884211889</v>
      </c>
      <c r="O60" s="29">
        <v>152.68861262494286</v>
      </c>
      <c r="P60" s="29">
        <v>3.1757251499283687</v>
      </c>
      <c r="Q60" s="29">
        <v>335.3577166169901</v>
      </c>
      <c r="R60" s="29">
        <v>87.251461697240444</v>
      </c>
      <c r="S60" s="29">
        <v>0</v>
      </c>
      <c r="T60" s="29">
        <v>118.31752388371626</v>
      </c>
      <c r="U60" s="29">
        <v>1.2241140097551133</v>
      </c>
      <c r="V60" s="29">
        <v>7.7745671820512454</v>
      </c>
      <c r="W60" s="29">
        <v>214.56766677276306</v>
      </c>
      <c r="X60" s="29">
        <v>5.0598110010506607</v>
      </c>
      <c r="Y60" s="29">
        <v>924.41176956542836</v>
      </c>
      <c r="Z60" s="30">
        <v>145.17000000000004</v>
      </c>
      <c r="AA60" s="29">
        <v>6.3677879008433429</v>
      </c>
      <c r="AB60" s="29">
        <f t="shared" si="1"/>
        <v>919.3519585643777</v>
      </c>
    </row>
    <row r="61" spans="1:28" hidden="1" x14ac:dyDescent="0.25">
      <c r="A61" s="25" t="s">
        <v>289</v>
      </c>
      <c r="B61" s="37" t="str">
        <f t="shared" si="0"/>
        <v>Dundee City2010</v>
      </c>
      <c r="C61" s="26" t="s">
        <v>248</v>
      </c>
      <c r="D61" s="26" t="s">
        <v>248</v>
      </c>
      <c r="E61" s="27" t="s">
        <v>255</v>
      </c>
      <c r="F61" s="26" t="s">
        <v>256</v>
      </c>
      <c r="G61" s="28">
        <v>2010</v>
      </c>
      <c r="H61" s="29">
        <v>228.1372137374847</v>
      </c>
      <c r="I61" s="29">
        <v>128.30143553981091</v>
      </c>
      <c r="J61" s="29">
        <v>1.8385824746750086</v>
      </c>
      <c r="K61" s="29">
        <v>19.491505840576369</v>
      </c>
      <c r="L61" s="29">
        <v>0.53879301111013889</v>
      </c>
      <c r="M61" s="29">
        <v>378.3075306036572</v>
      </c>
      <c r="N61" s="29">
        <v>181.28924592424954</v>
      </c>
      <c r="O61" s="29">
        <v>168.78865514493839</v>
      </c>
      <c r="P61" s="29">
        <v>3.3892906042263786</v>
      </c>
      <c r="Q61" s="29">
        <v>353.46719167341433</v>
      </c>
      <c r="R61" s="29">
        <v>86.791051301943526</v>
      </c>
      <c r="S61" s="29">
        <v>0</v>
      </c>
      <c r="T61" s="29">
        <v>115.60625275318537</v>
      </c>
      <c r="U61" s="29">
        <v>1.2236698554027525</v>
      </c>
      <c r="V61" s="29">
        <v>7.5923761416905036</v>
      </c>
      <c r="W61" s="29">
        <v>211.21335005222215</v>
      </c>
      <c r="X61" s="29">
        <v>4.4139489281611191</v>
      </c>
      <c r="Y61" s="29">
        <v>947.40202125745463</v>
      </c>
      <c r="Z61" s="30">
        <v>146.05999999999997</v>
      </c>
      <c r="AA61" s="29">
        <v>6.4863893006809175</v>
      </c>
      <c r="AB61" s="29">
        <f t="shared" si="1"/>
        <v>942.98807232929357</v>
      </c>
    </row>
    <row r="62" spans="1:28" hidden="1" x14ac:dyDescent="0.25">
      <c r="A62" s="25" t="s">
        <v>289</v>
      </c>
      <c r="B62" s="37" t="str">
        <f t="shared" si="0"/>
        <v>Dundee City2011</v>
      </c>
      <c r="C62" s="26" t="s">
        <v>248</v>
      </c>
      <c r="D62" s="26" t="s">
        <v>248</v>
      </c>
      <c r="E62" s="27" t="s">
        <v>255</v>
      </c>
      <c r="F62" s="26" t="s">
        <v>256</v>
      </c>
      <c r="G62" s="28">
        <v>2011</v>
      </c>
      <c r="H62" s="29">
        <v>209.27048254007244</v>
      </c>
      <c r="I62" s="29">
        <v>117.89796996494576</v>
      </c>
      <c r="J62" s="29">
        <v>0.1924525981852418</v>
      </c>
      <c r="K62" s="29">
        <v>16.810106119627015</v>
      </c>
      <c r="L62" s="29">
        <v>0.58705989458053609</v>
      </c>
      <c r="M62" s="29">
        <v>344.75807111741096</v>
      </c>
      <c r="N62" s="29">
        <v>167.58603760314222</v>
      </c>
      <c r="O62" s="29">
        <v>141.27842135721681</v>
      </c>
      <c r="P62" s="29">
        <v>3.0902218550009755</v>
      </c>
      <c r="Q62" s="29">
        <v>311.95468081535995</v>
      </c>
      <c r="R62" s="29">
        <v>84.712670310839144</v>
      </c>
      <c r="S62" s="29">
        <v>0</v>
      </c>
      <c r="T62" s="29">
        <v>113.66206685957695</v>
      </c>
      <c r="U62" s="29">
        <v>1.2108624527782763</v>
      </c>
      <c r="V62" s="29">
        <v>7.7870177973162029</v>
      </c>
      <c r="W62" s="29">
        <v>207.37261742051058</v>
      </c>
      <c r="X62" s="29">
        <v>3.7408730933047192</v>
      </c>
      <c r="Y62" s="29">
        <v>867.82624244658632</v>
      </c>
      <c r="Z62" s="30">
        <v>147.1999999999999</v>
      </c>
      <c r="AA62" s="29">
        <v>5.8955587122730089</v>
      </c>
      <c r="AB62" s="29">
        <f t="shared" si="1"/>
        <v>864.08536935328164</v>
      </c>
    </row>
    <row r="63" spans="1:28" hidden="1" x14ac:dyDescent="0.25">
      <c r="A63" s="25" t="s">
        <v>289</v>
      </c>
      <c r="B63" s="37" t="str">
        <f t="shared" si="0"/>
        <v>Dundee City2012</v>
      </c>
      <c r="C63" s="26" t="s">
        <v>248</v>
      </c>
      <c r="D63" s="26" t="s">
        <v>248</v>
      </c>
      <c r="E63" s="27" t="s">
        <v>255</v>
      </c>
      <c r="F63" s="26" t="s">
        <v>256</v>
      </c>
      <c r="G63" s="28">
        <v>2012</v>
      </c>
      <c r="H63" s="29">
        <v>211.96115129078785</v>
      </c>
      <c r="I63" s="29">
        <v>130.0572518576285</v>
      </c>
      <c r="J63" s="29">
        <v>1.868812305089327E-2</v>
      </c>
      <c r="K63" s="29">
        <v>16.37111113286316</v>
      </c>
      <c r="L63" s="29">
        <v>0.57402072861331388</v>
      </c>
      <c r="M63" s="29">
        <v>358.98222313294377</v>
      </c>
      <c r="N63" s="29">
        <v>172.97196789027953</v>
      </c>
      <c r="O63" s="29">
        <v>156.75266250732815</v>
      </c>
      <c r="P63" s="29">
        <v>3.0069552447871084</v>
      </c>
      <c r="Q63" s="29">
        <v>332.7315856423948</v>
      </c>
      <c r="R63" s="29">
        <v>85.161579788009874</v>
      </c>
      <c r="S63" s="29">
        <v>0</v>
      </c>
      <c r="T63" s="29">
        <v>111.87000669023989</v>
      </c>
      <c r="U63" s="29">
        <v>1.2242971750591829</v>
      </c>
      <c r="V63" s="29">
        <v>7.7770682521305243</v>
      </c>
      <c r="W63" s="29">
        <v>206.03295190543949</v>
      </c>
      <c r="X63" s="29">
        <v>3.3028969891291493</v>
      </c>
      <c r="Y63" s="29">
        <v>901.04965766990733</v>
      </c>
      <c r="Z63" s="30">
        <v>147.8000000000001</v>
      </c>
      <c r="AA63" s="29">
        <v>6.0964117569005873</v>
      </c>
      <c r="AB63" s="29">
        <f t="shared" si="1"/>
        <v>897.74676068077815</v>
      </c>
    </row>
    <row r="64" spans="1:28" hidden="1" x14ac:dyDescent="0.25">
      <c r="A64" s="25" t="s">
        <v>289</v>
      </c>
      <c r="B64" s="37" t="str">
        <f t="shared" si="0"/>
        <v>Dundee City2013</v>
      </c>
      <c r="C64" s="26" t="s">
        <v>248</v>
      </c>
      <c r="D64" s="26" t="s">
        <v>248</v>
      </c>
      <c r="E64" s="27" t="s">
        <v>255</v>
      </c>
      <c r="F64" s="26" t="s">
        <v>256</v>
      </c>
      <c r="G64" s="28">
        <v>2013</v>
      </c>
      <c r="H64" s="29">
        <v>202.19587631218366</v>
      </c>
      <c r="I64" s="29">
        <v>132.45482865790348</v>
      </c>
      <c r="J64" s="29">
        <v>9.5681679628206243E-3</v>
      </c>
      <c r="K64" s="29">
        <v>13.978906314959511</v>
      </c>
      <c r="L64" s="29">
        <v>0.60715084687756771</v>
      </c>
      <c r="M64" s="29">
        <v>349.24633029988701</v>
      </c>
      <c r="N64" s="29">
        <v>153.31303601466968</v>
      </c>
      <c r="O64" s="29">
        <v>159.66037681328538</v>
      </c>
      <c r="P64" s="29">
        <v>3.2430636705494753</v>
      </c>
      <c r="Q64" s="29">
        <v>316.21647649850451</v>
      </c>
      <c r="R64" s="29">
        <v>81.562732710940537</v>
      </c>
      <c r="S64" s="29">
        <v>0</v>
      </c>
      <c r="T64" s="29">
        <v>110.01861752784774</v>
      </c>
      <c r="U64" s="29">
        <v>1.2095523120643972</v>
      </c>
      <c r="V64" s="29">
        <v>7.9905906028687159</v>
      </c>
      <c r="W64" s="29">
        <v>200.78149315372139</v>
      </c>
      <c r="X64" s="29">
        <v>2.8270263293610363</v>
      </c>
      <c r="Y64" s="29">
        <v>869.07132628147383</v>
      </c>
      <c r="Z64" s="30">
        <v>148.17000000000004</v>
      </c>
      <c r="AA64" s="29">
        <v>5.865366310869093</v>
      </c>
      <c r="AB64" s="29">
        <f t="shared" si="1"/>
        <v>866.24429995211278</v>
      </c>
    </row>
    <row r="65" spans="1:28" hidden="1" x14ac:dyDescent="0.25">
      <c r="A65" s="25" t="s">
        <v>289</v>
      </c>
      <c r="B65" s="37" t="str">
        <f t="shared" si="0"/>
        <v>East Ayrshire2005</v>
      </c>
      <c r="C65" s="26" t="s">
        <v>248</v>
      </c>
      <c r="D65" s="26" t="s">
        <v>248</v>
      </c>
      <c r="E65" s="27" t="s">
        <v>101</v>
      </c>
      <c r="F65" s="26" t="s">
        <v>257</v>
      </c>
      <c r="G65" s="28">
        <v>2005</v>
      </c>
      <c r="H65" s="29">
        <v>147.62558752704092</v>
      </c>
      <c r="I65" s="29">
        <v>90.009561437193668</v>
      </c>
      <c r="J65" s="29">
        <v>0.97749232548191334</v>
      </c>
      <c r="K65" s="29">
        <v>49.131432180986515</v>
      </c>
      <c r="L65" s="29">
        <v>30.448463992589986</v>
      </c>
      <c r="M65" s="29">
        <v>318.19253746329304</v>
      </c>
      <c r="N65" s="29">
        <v>117.54831024464592</v>
      </c>
      <c r="O65" s="29">
        <v>183.84733301344761</v>
      </c>
      <c r="P65" s="29">
        <v>14.831525014048111</v>
      </c>
      <c r="Q65" s="29">
        <v>316.22716827214163</v>
      </c>
      <c r="R65" s="29">
        <v>164.14063073300298</v>
      </c>
      <c r="S65" s="29">
        <v>35.443056876540581</v>
      </c>
      <c r="T65" s="29">
        <v>80.407579228149956</v>
      </c>
      <c r="U65" s="29">
        <v>6.8852658117125536</v>
      </c>
      <c r="V65" s="29">
        <v>1.0723838629501043</v>
      </c>
      <c r="W65" s="29">
        <v>287.94891651235616</v>
      </c>
      <c r="X65" s="29">
        <v>-189.13624411079346</v>
      </c>
      <c r="Y65" s="29">
        <v>733.23237813699757</v>
      </c>
      <c r="Z65" s="30">
        <v>120.28000000000007</v>
      </c>
      <c r="AA65" s="29">
        <v>6.0960457111489621</v>
      </c>
      <c r="AB65" s="29">
        <f t="shared" si="1"/>
        <v>922.368622247791</v>
      </c>
    </row>
    <row r="66" spans="1:28" hidden="1" x14ac:dyDescent="0.25">
      <c r="A66" s="25" t="s">
        <v>289</v>
      </c>
      <c r="B66" s="37" t="str">
        <f t="shared" ref="B66:B129" si="2">E66&amp;G66</f>
        <v>East Ayrshire2006</v>
      </c>
      <c r="C66" s="26" t="s">
        <v>248</v>
      </c>
      <c r="D66" s="26" t="s">
        <v>248</v>
      </c>
      <c r="E66" s="27" t="s">
        <v>101</v>
      </c>
      <c r="F66" s="26" t="s">
        <v>257</v>
      </c>
      <c r="G66" s="28">
        <v>2006</v>
      </c>
      <c r="H66" s="29">
        <v>160.81027380074843</v>
      </c>
      <c r="I66" s="29">
        <v>79.975009716447204</v>
      </c>
      <c r="J66" s="29">
        <v>0.86719143153066902</v>
      </c>
      <c r="K66" s="29">
        <v>44.389541591230824</v>
      </c>
      <c r="L66" s="29">
        <v>29.415562262313308</v>
      </c>
      <c r="M66" s="29">
        <v>315.4575788022704</v>
      </c>
      <c r="N66" s="29">
        <v>121.81162942392893</v>
      </c>
      <c r="O66" s="29">
        <v>177.67996544251429</v>
      </c>
      <c r="P66" s="29">
        <v>15.694778266662654</v>
      </c>
      <c r="Q66" s="29">
        <v>315.18637313310586</v>
      </c>
      <c r="R66" s="29">
        <v>150.24226014925318</v>
      </c>
      <c r="S66" s="29">
        <v>37.384049504066937</v>
      </c>
      <c r="T66" s="29">
        <v>81.124163709684439</v>
      </c>
      <c r="U66" s="29">
        <v>6.6688956462647919</v>
      </c>
      <c r="V66" s="29">
        <v>1.1495927532081809</v>
      </c>
      <c r="W66" s="29">
        <v>276.5689617624775</v>
      </c>
      <c r="X66" s="29">
        <v>-193.04195229878283</v>
      </c>
      <c r="Y66" s="29">
        <v>714.17096139907096</v>
      </c>
      <c r="Z66" s="30">
        <v>120.44999999999995</v>
      </c>
      <c r="AA66" s="29">
        <v>5.9291902150192719</v>
      </c>
      <c r="AB66" s="29">
        <f t="shared" si="1"/>
        <v>907.21291369785376</v>
      </c>
    </row>
    <row r="67" spans="1:28" hidden="1" x14ac:dyDescent="0.25">
      <c r="A67" s="25" t="s">
        <v>289</v>
      </c>
      <c r="B67" s="37" t="str">
        <f t="shared" si="2"/>
        <v>East Ayrshire2007</v>
      </c>
      <c r="C67" s="26" t="s">
        <v>248</v>
      </c>
      <c r="D67" s="26" t="s">
        <v>248</v>
      </c>
      <c r="E67" s="27" t="s">
        <v>101</v>
      </c>
      <c r="F67" s="26" t="s">
        <v>257</v>
      </c>
      <c r="G67" s="28">
        <v>2007</v>
      </c>
      <c r="H67" s="29">
        <v>157.55221394636109</v>
      </c>
      <c r="I67" s="29">
        <v>80.238976533493584</v>
      </c>
      <c r="J67" s="29">
        <v>0.73566749775448159</v>
      </c>
      <c r="K67" s="29">
        <v>43.440698225068907</v>
      </c>
      <c r="L67" s="29">
        <v>29.507733964071729</v>
      </c>
      <c r="M67" s="29">
        <v>311.4752901667498</v>
      </c>
      <c r="N67" s="29">
        <v>121.29466903322994</v>
      </c>
      <c r="O67" s="29">
        <v>171.44558322980112</v>
      </c>
      <c r="P67" s="29">
        <v>14.288215312061098</v>
      </c>
      <c r="Q67" s="29">
        <v>307.02846757509212</v>
      </c>
      <c r="R67" s="29">
        <v>147.51410200964813</v>
      </c>
      <c r="S67" s="29">
        <v>35.923375162269949</v>
      </c>
      <c r="T67" s="29">
        <v>84.556023765902154</v>
      </c>
      <c r="U67" s="29">
        <v>7.1241250874975908</v>
      </c>
      <c r="V67" s="29">
        <v>1.1064639845473319</v>
      </c>
      <c r="W67" s="29">
        <v>276.22409000986517</v>
      </c>
      <c r="X67" s="29">
        <v>-194.53441804805138</v>
      </c>
      <c r="Y67" s="29">
        <v>700.19342970365574</v>
      </c>
      <c r="Z67" s="30">
        <v>120.94999999999995</v>
      </c>
      <c r="AA67" s="29">
        <v>5.7891147557143947</v>
      </c>
      <c r="AB67" s="29">
        <f t="shared" ref="AB67:AB130" si="3">Y67-X67</f>
        <v>894.72784775170715</v>
      </c>
    </row>
    <row r="68" spans="1:28" hidden="1" x14ac:dyDescent="0.25">
      <c r="A68" s="25" t="s">
        <v>289</v>
      </c>
      <c r="B68" s="37" t="str">
        <f t="shared" si="2"/>
        <v>East Ayrshire2008</v>
      </c>
      <c r="C68" s="26" t="s">
        <v>248</v>
      </c>
      <c r="D68" s="26" t="s">
        <v>248</v>
      </c>
      <c r="E68" s="27" t="s">
        <v>101</v>
      </c>
      <c r="F68" s="26" t="s">
        <v>257</v>
      </c>
      <c r="G68" s="28">
        <v>2008</v>
      </c>
      <c r="H68" s="29">
        <v>153.35679389592815</v>
      </c>
      <c r="I68" s="29">
        <v>74.017717152369144</v>
      </c>
      <c r="J68" s="29">
        <v>0.62443372011516352</v>
      </c>
      <c r="K68" s="29">
        <v>35.571677147284142</v>
      </c>
      <c r="L68" s="29">
        <v>27.420612061781913</v>
      </c>
      <c r="M68" s="29">
        <v>290.99123397747849</v>
      </c>
      <c r="N68" s="29">
        <v>118.72818378591933</v>
      </c>
      <c r="O68" s="29">
        <v>179.348939457065</v>
      </c>
      <c r="P68" s="29">
        <v>15.192376471532997</v>
      </c>
      <c r="Q68" s="29">
        <v>313.26949971451734</v>
      </c>
      <c r="R68" s="29">
        <v>137.03314512545808</v>
      </c>
      <c r="S68" s="29">
        <v>33.918818390921956</v>
      </c>
      <c r="T68" s="29">
        <v>84.903332862765552</v>
      </c>
      <c r="U68" s="29">
        <v>6.856484727586043</v>
      </c>
      <c r="V68" s="29">
        <v>1.0630709944860797</v>
      </c>
      <c r="W68" s="29">
        <v>263.77485210121768</v>
      </c>
      <c r="X68" s="29">
        <v>-197.78442241017726</v>
      </c>
      <c r="Y68" s="29">
        <v>670.25116338303621</v>
      </c>
      <c r="Z68" s="30">
        <v>121.59000000000005</v>
      </c>
      <c r="AA68" s="29">
        <v>5.5123872307182822</v>
      </c>
      <c r="AB68" s="29">
        <f t="shared" si="3"/>
        <v>868.0355857932135</v>
      </c>
    </row>
    <row r="69" spans="1:28" hidden="1" x14ac:dyDescent="0.25">
      <c r="A69" s="25" t="s">
        <v>289</v>
      </c>
      <c r="B69" s="37" t="str">
        <f t="shared" si="2"/>
        <v>East Ayrshire2009</v>
      </c>
      <c r="C69" s="26" t="s">
        <v>248</v>
      </c>
      <c r="D69" s="26" t="s">
        <v>248</v>
      </c>
      <c r="E69" s="27" t="s">
        <v>101</v>
      </c>
      <c r="F69" s="26" t="s">
        <v>257</v>
      </c>
      <c r="G69" s="28">
        <v>2009</v>
      </c>
      <c r="H69" s="29">
        <v>126.559128745183</v>
      </c>
      <c r="I69" s="29">
        <v>68.931025578569574</v>
      </c>
      <c r="J69" s="29">
        <v>0.45724872915709031</v>
      </c>
      <c r="K69" s="29">
        <v>33.499104649306553</v>
      </c>
      <c r="L69" s="29">
        <v>28.812247197637049</v>
      </c>
      <c r="M69" s="29">
        <v>258.25875489985327</v>
      </c>
      <c r="N69" s="29">
        <v>106.39788224975817</v>
      </c>
      <c r="O69" s="29">
        <v>161.78019445852811</v>
      </c>
      <c r="P69" s="29">
        <v>14.639078965815356</v>
      </c>
      <c r="Q69" s="29">
        <v>282.81715567410168</v>
      </c>
      <c r="R69" s="29">
        <v>137.2483650735885</v>
      </c>
      <c r="S69" s="29">
        <v>32.965748917572142</v>
      </c>
      <c r="T69" s="29">
        <v>81.349463763424552</v>
      </c>
      <c r="U69" s="29">
        <v>6.7693216169132766</v>
      </c>
      <c r="V69" s="29">
        <v>0.97154546715289558</v>
      </c>
      <c r="W69" s="29">
        <v>259.30444483865136</v>
      </c>
      <c r="X69" s="29">
        <v>-194.08732528463534</v>
      </c>
      <c r="Y69" s="29">
        <v>606.29303012797072</v>
      </c>
      <c r="Z69" s="30">
        <v>122.11000000000003</v>
      </c>
      <c r="AA69" s="29">
        <v>4.9651382370647008</v>
      </c>
      <c r="AB69" s="29">
        <f t="shared" si="3"/>
        <v>800.38035541260604</v>
      </c>
    </row>
    <row r="70" spans="1:28" hidden="1" x14ac:dyDescent="0.25">
      <c r="A70" s="25" t="s">
        <v>289</v>
      </c>
      <c r="B70" s="37" t="str">
        <f t="shared" si="2"/>
        <v>East Ayrshire2010</v>
      </c>
      <c r="C70" s="26" t="s">
        <v>248</v>
      </c>
      <c r="D70" s="26" t="s">
        <v>248</v>
      </c>
      <c r="E70" s="27" t="s">
        <v>101</v>
      </c>
      <c r="F70" s="26" t="s">
        <v>257</v>
      </c>
      <c r="G70" s="28">
        <v>2010</v>
      </c>
      <c r="H70" s="29">
        <v>144.49997577739845</v>
      </c>
      <c r="I70" s="29">
        <v>76.690090005496202</v>
      </c>
      <c r="J70" s="29">
        <v>0.43543913553456615</v>
      </c>
      <c r="K70" s="29">
        <v>35.089479177566147</v>
      </c>
      <c r="L70" s="29">
        <v>28.41619559180122</v>
      </c>
      <c r="M70" s="29">
        <v>285.13117968779659</v>
      </c>
      <c r="N70" s="29">
        <v>107.93552745313774</v>
      </c>
      <c r="O70" s="29">
        <v>174.26068584401949</v>
      </c>
      <c r="P70" s="29">
        <v>16.271285046837118</v>
      </c>
      <c r="Q70" s="29">
        <v>298.46749834399435</v>
      </c>
      <c r="R70" s="29">
        <v>134.65049864874351</v>
      </c>
      <c r="S70" s="29">
        <v>32.477023097627225</v>
      </c>
      <c r="T70" s="29">
        <v>81.184365201052117</v>
      </c>
      <c r="U70" s="29">
        <v>6.8339899202840426</v>
      </c>
      <c r="V70" s="29">
        <v>1.0232195966135123</v>
      </c>
      <c r="W70" s="29">
        <v>256.16909646432043</v>
      </c>
      <c r="X70" s="29">
        <v>-205.20782130470849</v>
      </c>
      <c r="Y70" s="29">
        <v>634.55995319140288</v>
      </c>
      <c r="Z70" s="30">
        <v>122.40999999999995</v>
      </c>
      <c r="AA70" s="29">
        <v>5.1838898226566714</v>
      </c>
      <c r="AB70" s="29">
        <f t="shared" si="3"/>
        <v>839.76777449611131</v>
      </c>
    </row>
    <row r="71" spans="1:28" hidden="1" x14ac:dyDescent="0.25">
      <c r="A71" s="25" t="s">
        <v>289</v>
      </c>
      <c r="B71" s="37" t="str">
        <f t="shared" si="2"/>
        <v>East Ayrshire2011</v>
      </c>
      <c r="C71" s="26" t="s">
        <v>248</v>
      </c>
      <c r="D71" s="26" t="s">
        <v>248</v>
      </c>
      <c r="E71" s="27" t="s">
        <v>101</v>
      </c>
      <c r="F71" s="26" t="s">
        <v>257</v>
      </c>
      <c r="G71" s="28">
        <v>2011</v>
      </c>
      <c r="H71" s="29">
        <v>132.23045488874931</v>
      </c>
      <c r="I71" s="29">
        <v>61.931703194016599</v>
      </c>
      <c r="J71" s="29">
        <v>0.60412073139484013</v>
      </c>
      <c r="K71" s="29">
        <v>32.92334108041981</v>
      </c>
      <c r="L71" s="29">
        <v>29.280600203675508</v>
      </c>
      <c r="M71" s="29">
        <v>256.97022009825605</v>
      </c>
      <c r="N71" s="29">
        <v>103.25403145549231</v>
      </c>
      <c r="O71" s="29">
        <v>143.91434769200038</v>
      </c>
      <c r="P71" s="29">
        <v>13.257968410982398</v>
      </c>
      <c r="Q71" s="29">
        <v>260.42634755847507</v>
      </c>
      <c r="R71" s="29">
        <v>134.12392433143413</v>
      </c>
      <c r="S71" s="29">
        <v>31.980591817792416</v>
      </c>
      <c r="T71" s="29">
        <v>76.666021850129084</v>
      </c>
      <c r="U71" s="29">
        <v>6.8042138227636269</v>
      </c>
      <c r="V71" s="29">
        <v>0.95044842480405645</v>
      </c>
      <c r="W71" s="29">
        <v>250.52520024692328</v>
      </c>
      <c r="X71" s="29">
        <v>-216.19127150960799</v>
      </c>
      <c r="Y71" s="29">
        <v>551.73049639404644</v>
      </c>
      <c r="Z71" s="30">
        <v>122.69000000000004</v>
      </c>
      <c r="AA71" s="29">
        <v>4.4969475620999777</v>
      </c>
      <c r="AB71" s="29">
        <f t="shared" si="3"/>
        <v>767.92176790365443</v>
      </c>
    </row>
    <row r="72" spans="1:28" hidden="1" x14ac:dyDescent="0.25">
      <c r="A72" s="25" t="s">
        <v>289</v>
      </c>
      <c r="B72" s="37" t="str">
        <f t="shared" si="2"/>
        <v>East Ayrshire2012</v>
      </c>
      <c r="C72" s="26" t="s">
        <v>248</v>
      </c>
      <c r="D72" s="26" t="s">
        <v>248</v>
      </c>
      <c r="E72" s="27" t="s">
        <v>101</v>
      </c>
      <c r="F72" s="26" t="s">
        <v>257</v>
      </c>
      <c r="G72" s="28">
        <v>2012</v>
      </c>
      <c r="H72" s="29">
        <v>129.04957455867478</v>
      </c>
      <c r="I72" s="29">
        <v>71.640152900144912</v>
      </c>
      <c r="J72" s="29">
        <v>0.31210513876063722</v>
      </c>
      <c r="K72" s="29">
        <v>29.335471201090776</v>
      </c>
      <c r="L72" s="29">
        <v>29.06689496272821</v>
      </c>
      <c r="M72" s="29">
        <v>259.4041987613993</v>
      </c>
      <c r="N72" s="29">
        <v>107.13289508706238</v>
      </c>
      <c r="O72" s="29">
        <v>155.86303680945747</v>
      </c>
      <c r="P72" s="29">
        <v>12.911067045261113</v>
      </c>
      <c r="Q72" s="29">
        <v>275.90699894178096</v>
      </c>
      <c r="R72" s="29">
        <v>132.43514307910351</v>
      </c>
      <c r="S72" s="29">
        <v>31.797776541312917</v>
      </c>
      <c r="T72" s="29">
        <v>72.945587635778793</v>
      </c>
      <c r="U72" s="29">
        <v>7.2059927399278187</v>
      </c>
      <c r="V72" s="29">
        <v>0.91698609902531703</v>
      </c>
      <c r="W72" s="29">
        <v>245.30148609514833</v>
      </c>
      <c r="X72" s="29">
        <v>-219.82037897248151</v>
      </c>
      <c r="Y72" s="29">
        <v>560.79230482584705</v>
      </c>
      <c r="Z72" s="30">
        <v>122.71999999999993</v>
      </c>
      <c r="AA72" s="29">
        <v>4.5696895764818075</v>
      </c>
      <c r="AB72" s="29">
        <f t="shared" si="3"/>
        <v>780.61268379832859</v>
      </c>
    </row>
    <row r="73" spans="1:28" hidden="1" x14ac:dyDescent="0.25">
      <c r="A73" s="25" t="s">
        <v>289</v>
      </c>
      <c r="B73" s="37" t="str">
        <f t="shared" si="2"/>
        <v>East Ayrshire2013</v>
      </c>
      <c r="C73" s="26" t="s">
        <v>248</v>
      </c>
      <c r="D73" s="26" t="s">
        <v>248</v>
      </c>
      <c r="E73" s="27" t="s">
        <v>101</v>
      </c>
      <c r="F73" s="26" t="s">
        <v>257</v>
      </c>
      <c r="G73" s="28">
        <v>2013</v>
      </c>
      <c r="H73" s="29">
        <v>118.39924815336002</v>
      </c>
      <c r="I73" s="29">
        <v>73.143531012026855</v>
      </c>
      <c r="J73" s="29">
        <v>0.11450659764585389</v>
      </c>
      <c r="K73" s="29">
        <v>27.927839244813949</v>
      </c>
      <c r="L73" s="29">
        <v>29.329361792268493</v>
      </c>
      <c r="M73" s="29">
        <v>248.91448680011518</v>
      </c>
      <c r="N73" s="29">
        <v>98.374971163505961</v>
      </c>
      <c r="O73" s="29">
        <v>160.16738196581747</v>
      </c>
      <c r="P73" s="29">
        <v>12.557752692596141</v>
      </c>
      <c r="Q73" s="29">
        <v>271.10010582191956</v>
      </c>
      <c r="R73" s="29">
        <v>129.52976903006626</v>
      </c>
      <c r="S73" s="29">
        <v>31.33789880400407</v>
      </c>
      <c r="T73" s="29">
        <v>74.269448275721004</v>
      </c>
      <c r="U73" s="29">
        <v>7.0379041458721012</v>
      </c>
      <c r="V73" s="29">
        <v>0.9361061686403318</v>
      </c>
      <c r="W73" s="29">
        <v>243.11112642430376</v>
      </c>
      <c r="X73" s="29">
        <v>-223.12695236121058</v>
      </c>
      <c r="Y73" s="29">
        <v>539.9987666851282</v>
      </c>
      <c r="Z73" s="30">
        <v>122.44000000000004</v>
      </c>
      <c r="AA73" s="29">
        <v>4.4103133509076118</v>
      </c>
      <c r="AB73" s="29">
        <f t="shared" si="3"/>
        <v>763.12571904633876</v>
      </c>
    </row>
    <row r="74" spans="1:28" hidden="1" x14ac:dyDescent="0.25">
      <c r="A74" s="25" t="s">
        <v>289</v>
      </c>
      <c r="B74" s="37" t="str">
        <f t="shared" si="2"/>
        <v>East Dunbartonshire2005</v>
      </c>
      <c r="C74" s="26" t="s">
        <v>248</v>
      </c>
      <c r="D74" s="26" t="s">
        <v>248</v>
      </c>
      <c r="E74" s="27" t="s">
        <v>102</v>
      </c>
      <c r="F74" s="26" t="s">
        <v>258</v>
      </c>
      <c r="G74" s="28">
        <v>2005</v>
      </c>
      <c r="H74" s="29">
        <v>102.5762562070863</v>
      </c>
      <c r="I74" s="29">
        <v>37.03714650796848</v>
      </c>
      <c r="J74" s="29">
        <v>1.6624080000000001</v>
      </c>
      <c r="K74" s="29">
        <v>17.912888554130049</v>
      </c>
      <c r="L74" s="29">
        <v>2.9807683424298008</v>
      </c>
      <c r="M74" s="29">
        <v>162.16946761161464</v>
      </c>
      <c r="N74" s="29">
        <v>112.97266130619134</v>
      </c>
      <c r="O74" s="29">
        <v>185.16156975610312</v>
      </c>
      <c r="P74" s="29">
        <v>4.8299842201790906</v>
      </c>
      <c r="Q74" s="29">
        <v>302.96421528247356</v>
      </c>
      <c r="R74" s="29">
        <v>50.608704392612012</v>
      </c>
      <c r="S74" s="29">
        <v>0</v>
      </c>
      <c r="T74" s="29">
        <v>83.00388173991692</v>
      </c>
      <c r="U74" s="29">
        <v>14.77348541782975</v>
      </c>
      <c r="V74" s="29">
        <v>0.5971615171488136</v>
      </c>
      <c r="W74" s="29">
        <v>148.98323306750748</v>
      </c>
      <c r="X74" s="29">
        <v>17.037783908117635</v>
      </c>
      <c r="Y74" s="29">
        <v>631.15469986971323</v>
      </c>
      <c r="Z74" s="30">
        <v>106.03999999999998</v>
      </c>
      <c r="AA74" s="29">
        <v>5.9520435672360748</v>
      </c>
      <c r="AB74" s="29">
        <f t="shared" si="3"/>
        <v>614.11691596159562</v>
      </c>
    </row>
    <row r="75" spans="1:28" hidden="1" x14ac:dyDescent="0.25">
      <c r="A75" s="25" t="s">
        <v>289</v>
      </c>
      <c r="B75" s="37" t="str">
        <f t="shared" si="2"/>
        <v>East Dunbartonshire2006</v>
      </c>
      <c r="C75" s="26" t="s">
        <v>248</v>
      </c>
      <c r="D75" s="26" t="s">
        <v>248</v>
      </c>
      <c r="E75" s="27" t="s">
        <v>102</v>
      </c>
      <c r="F75" s="26" t="s">
        <v>258</v>
      </c>
      <c r="G75" s="28">
        <v>2006</v>
      </c>
      <c r="H75" s="29">
        <v>119.98158029123385</v>
      </c>
      <c r="I75" s="29">
        <v>30.235445652090284</v>
      </c>
      <c r="J75" s="29">
        <v>1.6624080000000001</v>
      </c>
      <c r="K75" s="29">
        <v>16.896521951191495</v>
      </c>
      <c r="L75" s="29">
        <v>2.906200412658662</v>
      </c>
      <c r="M75" s="29">
        <v>171.68215630717427</v>
      </c>
      <c r="N75" s="29">
        <v>117.54109073978965</v>
      </c>
      <c r="O75" s="29">
        <v>175.98817544805539</v>
      </c>
      <c r="P75" s="29">
        <v>4.7166733322104788</v>
      </c>
      <c r="Q75" s="29">
        <v>298.24593952005552</v>
      </c>
      <c r="R75" s="29">
        <v>49.356695908692146</v>
      </c>
      <c r="S75" s="29">
        <v>0</v>
      </c>
      <c r="T75" s="29">
        <v>83.308733953637798</v>
      </c>
      <c r="U75" s="29">
        <v>14.823133096403879</v>
      </c>
      <c r="V75" s="29">
        <v>0.6589539557804831</v>
      </c>
      <c r="W75" s="29">
        <v>148.14751691451431</v>
      </c>
      <c r="X75" s="29">
        <v>15.918601189618865</v>
      </c>
      <c r="Y75" s="29">
        <v>633.99421393136288</v>
      </c>
      <c r="Z75" s="30">
        <v>105.59000000000002</v>
      </c>
      <c r="AA75" s="29">
        <v>6.0043016756450687</v>
      </c>
      <c r="AB75" s="29">
        <f t="shared" si="3"/>
        <v>618.07561274174407</v>
      </c>
    </row>
    <row r="76" spans="1:28" hidden="1" x14ac:dyDescent="0.25">
      <c r="A76" s="25" t="s">
        <v>289</v>
      </c>
      <c r="B76" s="37" t="str">
        <f t="shared" si="2"/>
        <v>East Dunbartonshire2007</v>
      </c>
      <c r="C76" s="26" t="s">
        <v>248</v>
      </c>
      <c r="D76" s="26" t="s">
        <v>248</v>
      </c>
      <c r="E76" s="27" t="s">
        <v>102</v>
      </c>
      <c r="F76" s="26" t="s">
        <v>258</v>
      </c>
      <c r="G76" s="28">
        <v>2007</v>
      </c>
      <c r="H76" s="29">
        <v>123.75741823538934</v>
      </c>
      <c r="I76" s="29">
        <v>33.332238756871114</v>
      </c>
      <c r="J76" s="29">
        <v>1.6624080000000001</v>
      </c>
      <c r="K76" s="29">
        <v>16.732068975444957</v>
      </c>
      <c r="L76" s="29">
        <v>2.9870321233385191</v>
      </c>
      <c r="M76" s="29">
        <v>178.4711660910439</v>
      </c>
      <c r="N76" s="29">
        <v>115.76826143773415</v>
      </c>
      <c r="O76" s="29">
        <v>169.02290079788315</v>
      </c>
      <c r="P76" s="29">
        <v>4.3028270679860956</v>
      </c>
      <c r="Q76" s="29">
        <v>289.09398930360339</v>
      </c>
      <c r="R76" s="29">
        <v>49.460679592351937</v>
      </c>
      <c r="S76" s="29">
        <v>0</v>
      </c>
      <c r="T76" s="29">
        <v>86.511543056478843</v>
      </c>
      <c r="U76" s="29">
        <v>14.642375465331083</v>
      </c>
      <c r="V76" s="29">
        <v>0.64974630627508234</v>
      </c>
      <c r="W76" s="29">
        <v>151.26434442043694</v>
      </c>
      <c r="X76" s="29">
        <v>15.164453223428403</v>
      </c>
      <c r="Y76" s="29">
        <v>633.9939530385127</v>
      </c>
      <c r="Z76" s="30">
        <v>105.05000000000004</v>
      </c>
      <c r="AA76" s="29">
        <v>6.0351637604808417</v>
      </c>
      <c r="AB76" s="29">
        <f t="shared" si="3"/>
        <v>618.82949981508432</v>
      </c>
    </row>
    <row r="77" spans="1:28" hidden="1" x14ac:dyDescent="0.25">
      <c r="A77" s="25" t="s">
        <v>289</v>
      </c>
      <c r="B77" s="37" t="str">
        <f t="shared" si="2"/>
        <v>East Dunbartonshire2008</v>
      </c>
      <c r="C77" s="26" t="s">
        <v>248</v>
      </c>
      <c r="D77" s="26" t="s">
        <v>248</v>
      </c>
      <c r="E77" s="27" t="s">
        <v>102</v>
      </c>
      <c r="F77" s="26" t="s">
        <v>258</v>
      </c>
      <c r="G77" s="28">
        <v>2008</v>
      </c>
      <c r="H77" s="29">
        <v>104.57729757444946</v>
      </c>
      <c r="I77" s="29">
        <v>31.319872683539813</v>
      </c>
      <c r="J77" s="29">
        <v>1.6624080000000001</v>
      </c>
      <c r="K77" s="29">
        <v>13.820996860889924</v>
      </c>
      <c r="L77" s="29">
        <v>2.7820334971713145</v>
      </c>
      <c r="M77" s="29">
        <v>154.16260861605051</v>
      </c>
      <c r="N77" s="29">
        <v>111.29213452923798</v>
      </c>
      <c r="O77" s="29">
        <v>176.34049620259745</v>
      </c>
      <c r="P77" s="29">
        <v>4.6082746441522362</v>
      </c>
      <c r="Q77" s="29">
        <v>292.24090537598767</v>
      </c>
      <c r="R77" s="29">
        <v>45.960986571850412</v>
      </c>
      <c r="S77" s="29">
        <v>0</v>
      </c>
      <c r="T77" s="29">
        <v>85.315408663850846</v>
      </c>
      <c r="U77" s="29">
        <v>14.84256264689083</v>
      </c>
      <c r="V77" s="29">
        <v>0.63383328938900141</v>
      </c>
      <c r="W77" s="29">
        <v>146.7527911719811</v>
      </c>
      <c r="X77" s="29">
        <v>14.262612063046657</v>
      </c>
      <c r="Y77" s="29">
        <v>607.41891722706589</v>
      </c>
      <c r="Z77" s="30">
        <v>104.94000000000004</v>
      </c>
      <c r="AA77" s="29">
        <v>5.7882496400520838</v>
      </c>
      <c r="AB77" s="29">
        <f t="shared" si="3"/>
        <v>593.15630516401927</v>
      </c>
    </row>
    <row r="78" spans="1:28" hidden="1" x14ac:dyDescent="0.25">
      <c r="A78" s="25" t="s">
        <v>289</v>
      </c>
      <c r="B78" s="37" t="str">
        <f t="shared" si="2"/>
        <v>East Dunbartonshire2009</v>
      </c>
      <c r="C78" s="26" t="s">
        <v>248</v>
      </c>
      <c r="D78" s="26" t="s">
        <v>248</v>
      </c>
      <c r="E78" s="27" t="s">
        <v>102</v>
      </c>
      <c r="F78" s="26" t="s">
        <v>258</v>
      </c>
      <c r="G78" s="28">
        <v>2009</v>
      </c>
      <c r="H78" s="29">
        <v>84.617032897517475</v>
      </c>
      <c r="I78" s="29">
        <v>26.716309861078415</v>
      </c>
      <c r="J78" s="29">
        <v>0</v>
      </c>
      <c r="K78" s="29">
        <v>12.5587936435941</v>
      </c>
      <c r="L78" s="29">
        <v>2.9642441926599807</v>
      </c>
      <c r="M78" s="29">
        <v>126.85638059484997</v>
      </c>
      <c r="N78" s="29">
        <v>99.200162884614528</v>
      </c>
      <c r="O78" s="29">
        <v>159.60430814236369</v>
      </c>
      <c r="P78" s="29">
        <v>4.2303205250054248</v>
      </c>
      <c r="Q78" s="29">
        <v>263.03479155198363</v>
      </c>
      <c r="R78" s="29">
        <v>45.306032938949791</v>
      </c>
      <c r="S78" s="29">
        <v>0</v>
      </c>
      <c r="T78" s="29">
        <v>83.580336468117878</v>
      </c>
      <c r="U78" s="29">
        <v>14.988624733173404</v>
      </c>
      <c r="V78" s="29">
        <v>0.56895773598088162</v>
      </c>
      <c r="W78" s="29">
        <v>144.44395187622194</v>
      </c>
      <c r="X78" s="29">
        <v>13.647548080443757</v>
      </c>
      <c r="Y78" s="29">
        <v>547.98267210349945</v>
      </c>
      <c r="Z78" s="30">
        <v>104.96000000000002</v>
      </c>
      <c r="AA78" s="29">
        <v>5.2208714948885229</v>
      </c>
      <c r="AB78" s="29">
        <f t="shared" si="3"/>
        <v>534.33512402305564</v>
      </c>
    </row>
    <row r="79" spans="1:28" hidden="1" x14ac:dyDescent="0.25">
      <c r="A79" s="25" t="s">
        <v>289</v>
      </c>
      <c r="B79" s="37" t="str">
        <f t="shared" si="2"/>
        <v>East Dunbartonshire2010</v>
      </c>
      <c r="C79" s="26" t="s">
        <v>248</v>
      </c>
      <c r="D79" s="26" t="s">
        <v>248</v>
      </c>
      <c r="E79" s="27" t="s">
        <v>102</v>
      </c>
      <c r="F79" s="26" t="s">
        <v>258</v>
      </c>
      <c r="G79" s="28">
        <v>2010</v>
      </c>
      <c r="H79" s="29">
        <v>91.845748494822743</v>
      </c>
      <c r="I79" s="29">
        <v>30.922565151861221</v>
      </c>
      <c r="J79" s="29">
        <v>0</v>
      </c>
      <c r="K79" s="29">
        <v>12.885260739768505</v>
      </c>
      <c r="L79" s="29">
        <v>2.9047799189325438</v>
      </c>
      <c r="M79" s="29">
        <v>138.55835430538502</v>
      </c>
      <c r="N79" s="29">
        <v>101.42303935267654</v>
      </c>
      <c r="O79" s="29">
        <v>174.87659347823416</v>
      </c>
      <c r="P79" s="29">
        <v>4.5839421081095812</v>
      </c>
      <c r="Q79" s="29">
        <v>280.88357493902026</v>
      </c>
      <c r="R79" s="29">
        <v>44.990593307548679</v>
      </c>
      <c r="S79" s="29">
        <v>0</v>
      </c>
      <c r="T79" s="29">
        <v>81.141819673018631</v>
      </c>
      <c r="U79" s="29">
        <v>15.13564566118289</v>
      </c>
      <c r="V79" s="29">
        <v>0.59293907172296989</v>
      </c>
      <c r="W79" s="29">
        <v>141.86099771347318</v>
      </c>
      <c r="X79" s="29">
        <v>12.147214783433837</v>
      </c>
      <c r="Y79" s="29">
        <v>573.45014174131222</v>
      </c>
      <c r="Z79" s="30">
        <v>104.92000000000004</v>
      </c>
      <c r="AA79" s="29">
        <v>5.4655941835809374</v>
      </c>
      <c r="AB79" s="29">
        <f t="shared" si="3"/>
        <v>561.30292695787841</v>
      </c>
    </row>
    <row r="80" spans="1:28" hidden="1" x14ac:dyDescent="0.25">
      <c r="A80" s="25" t="s">
        <v>289</v>
      </c>
      <c r="B80" s="37" t="str">
        <f t="shared" si="2"/>
        <v>East Dunbartonshire2011</v>
      </c>
      <c r="C80" s="26" t="s">
        <v>248</v>
      </c>
      <c r="D80" s="26" t="s">
        <v>248</v>
      </c>
      <c r="E80" s="27" t="s">
        <v>102</v>
      </c>
      <c r="F80" s="26" t="s">
        <v>258</v>
      </c>
      <c r="G80" s="28">
        <v>2011</v>
      </c>
      <c r="H80" s="29">
        <v>92.849747808650093</v>
      </c>
      <c r="I80" s="29">
        <v>26.990319914896901</v>
      </c>
      <c r="J80" s="29">
        <v>0</v>
      </c>
      <c r="K80" s="29">
        <v>11.34593025137011</v>
      </c>
      <c r="L80" s="29">
        <v>3.0163027999596856</v>
      </c>
      <c r="M80" s="29">
        <v>134.20230077487679</v>
      </c>
      <c r="N80" s="29">
        <v>96.331030911001605</v>
      </c>
      <c r="O80" s="29">
        <v>144.60452091468886</v>
      </c>
      <c r="P80" s="29">
        <v>4.0012260892901237</v>
      </c>
      <c r="Q80" s="29">
        <v>244.93677791498061</v>
      </c>
      <c r="R80" s="29">
        <v>44.054272617993277</v>
      </c>
      <c r="S80" s="29">
        <v>0</v>
      </c>
      <c r="T80" s="29">
        <v>79.045536145517445</v>
      </c>
      <c r="U80" s="29">
        <v>14.807850913293812</v>
      </c>
      <c r="V80" s="29">
        <v>0.55450520485523358</v>
      </c>
      <c r="W80" s="29">
        <v>138.46216488165979</v>
      </c>
      <c r="X80" s="29">
        <v>10.582625965519721</v>
      </c>
      <c r="Y80" s="29">
        <v>528.1838695370368</v>
      </c>
      <c r="Z80" s="30">
        <v>105</v>
      </c>
      <c r="AA80" s="29">
        <v>5.0303225670193985</v>
      </c>
      <c r="AB80" s="29">
        <f t="shared" si="3"/>
        <v>517.6012435715171</v>
      </c>
    </row>
    <row r="81" spans="1:28" hidden="1" x14ac:dyDescent="0.25">
      <c r="A81" s="25" t="s">
        <v>289</v>
      </c>
      <c r="B81" s="37" t="str">
        <f t="shared" si="2"/>
        <v>East Dunbartonshire2012</v>
      </c>
      <c r="C81" s="26" t="s">
        <v>248</v>
      </c>
      <c r="D81" s="26" t="s">
        <v>248</v>
      </c>
      <c r="E81" s="27" t="s">
        <v>102</v>
      </c>
      <c r="F81" s="26" t="s">
        <v>258</v>
      </c>
      <c r="G81" s="28">
        <v>2012</v>
      </c>
      <c r="H81" s="29">
        <v>82.545151206540169</v>
      </c>
      <c r="I81" s="29">
        <v>29.812266310673916</v>
      </c>
      <c r="J81" s="29">
        <v>0</v>
      </c>
      <c r="K81" s="29">
        <v>11.103118291223206</v>
      </c>
      <c r="L81" s="29">
        <v>2.9868103442872611</v>
      </c>
      <c r="M81" s="29">
        <v>126.44734615272456</v>
      </c>
      <c r="N81" s="29">
        <v>100.41710432120064</v>
      </c>
      <c r="O81" s="29">
        <v>158.0591314265848</v>
      </c>
      <c r="P81" s="29">
        <v>3.9019915906975666</v>
      </c>
      <c r="Q81" s="29">
        <v>262.37822733848299</v>
      </c>
      <c r="R81" s="29">
        <v>43.165382044744362</v>
      </c>
      <c r="S81" s="29">
        <v>0</v>
      </c>
      <c r="T81" s="29">
        <v>77.359561386417965</v>
      </c>
      <c r="U81" s="29">
        <v>14.899877219258997</v>
      </c>
      <c r="V81" s="29">
        <v>0.53764233049640542</v>
      </c>
      <c r="W81" s="29">
        <v>135.96246298091773</v>
      </c>
      <c r="X81" s="29">
        <v>9.5040791150243784</v>
      </c>
      <c r="Y81" s="29">
        <v>534.29211558714974</v>
      </c>
      <c r="Z81" s="30">
        <v>105.88000000000007</v>
      </c>
      <c r="AA81" s="29">
        <v>5.0462043406417587</v>
      </c>
      <c r="AB81" s="29">
        <f t="shared" si="3"/>
        <v>524.78803647212533</v>
      </c>
    </row>
    <row r="82" spans="1:28" hidden="1" x14ac:dyDescent="0.25">
      <c r="A82" s="25" t="s">
        <v>289</v>
      </c>
      <c r="B82" s="37" t="str">
        <f t="shared" si="2"/>
        <v>East Dunbartonshire2013</v>
      </c>
      <c r="C82" s="26" t="s">
        <v>248</v>
      </c>
      <c r="D82" s="26" t="s">
        <v>248</v>
      </c>
      <c r="E82" s="27" t="s">
        <v>102</v>
      </c>
      <c r="F82" s="26" t="s">
        <v>258</v>
      </c>
      <c r="G82" s="28">
        <v>2013</v>
      </c>
      <c r="H82" s="29">
        <v>77.389411643068144</v>
      </c>
      <c r="I82" s="29">
        <v>30.898426650973853</v>
      </c>
      <c r="J82" s="29">
        <v>0</v>
      </c>
      <c r="K82" s="29">
        <v>9.5075828098273885</v>
      </c>
      <c r="L82" s="29">
        <v>3.025336214702472</v>
      </c>
      <c r="M82" s="29">
        <v>120.82075731857185</v>
      </c>
      <c r="N82" s="29">
        <v>91.768472965226522</v>
      </c>
      <c r="O82" s="29">
        <v>161.76546187360455</v>
      </c>
      <c r="P82" s="29">
        <v>4.1123306932654531</v>
      </c>
      <c r="Q82" s="29">
        <v>257.64626553209655</v>
      </c>
      <c r="R82" s="29">
        <v>40.665531117697796</v>
      </c>
      <c r="S82" s="29">
        <v>0</v>
      </c>
      <c r="T82" s="29">
        <v>77.16831282021775</v>
      </c>
      <c r="U82" s="29">
        <v>14.253136976147344</v>
      </c>
      <c r="V82" s="29">
        <v>0.5418624955749729</v>
      </c>
      <c r="W82" s="29">
        <v>132.62884340963785</v>
      </c>
      <c r="X82" s="29">
        <v>8.4051161008801305</v>
      </c>
      <c r="Y82" s="29">
        <v>519.50098236118629</v>
      </c>
      <c r="Z82" s="30">
        <v>105.86</v>
      </c>
      <c r="AA82" s="29">
        <v>4.9074341806271145</v>
      </c>
      <c r="AB82" s="29">
        <f t="shared" si="3"/>
        <v>511.09586626030614</v>
      </c>
    </row>
    <row r="83" spans="1:28" hidden="1" x14ac:dyDescent="0.25">
      <c r="A83" s="25" t="s">
        <v>289</v>
      </c>
      <c r="B83" s="37" t="str">
        <f t="shared" si="2"/>
        <v>East Lothian2005</v>
      </c>
      <c r="C83" s="26" t="s">
        <v>248</v>
      </c>
      <c r="D83" s="26" t="s">
        <v>248</v>
      </c>
      <c r="E83" s="27" t="s">
        <v>103</v>
      </c>
      <c r="F83" s="26" t="s">
        <v>259</v>
      </c>
      <c r="G83" s="28">
        <v>2005</v>
      </c>
      <c r="H83" s="29">
        <v>150.4525599415704</v>
      </c>
      <c r="I83" s="29">
        <v>40.523962351886219</v>
      </c>
      <c r="J83" s="29">
        <v>647.18008167177345</v>
      </c>
      <c r="K83" s="29">
        <v>40.623989780199729</v>
      </c>
      <c r="L83" s="29">
        <v>15.226748200046641</v>
      </c>
      <c r="M83" s="29">
        <v>894.00734194547636</v>
      </c>
      <c r="N83" s="29">
        <v>110.0518855934405</v>
      </c>
      <c r="O83" s="29">
        <v>122.93921240431122</v>
      </c>
      <c r="P83" s="29">
        <v>23.028751809016907</v>
      </c>
      <c r="Q83" s="29">
        <v>256.0198498067686</v>
      </c>
      <c r="R83" s="29">
        <v>162.49734368217219</v>
      </c>
      <c r="S83" s="29">
        <v>0</v>
      </c>
      <c r="T83" s="29">
        <v>56.280247857353089</v>
      </c>
      <c r="U83" s="29">
        <v>0.55778213190007953</v>
      </c>
      <c r="V83" s="29">
        <v>0.90074577889452367</v>
      </c>
      <c r="W83" s="29">
        <v>220.23611945031988</v>
      </c>
      <c r="X83" s="29">
        <v>70.844130642713793</v>
      </c>
      <c r="Y83" s="29">
        <v>1441.1074418452788</v>
      </c>
      <c r="Z83" s="30">
        <v>92.73</v>
      </c>
      <c r="AA83" s="29">
        <v>15.540897679772229</v>
      </c>
      <c r="AB83" s="29">
        <f t="shared" si="3"/>
        <v>1370.2633112025651</v>
      </c>
    </row>
    <row r="84" spans="1:28" hidden="1" x14ac:dyDescent="0.25">
      <c r="A84" s="25" t="s">
        <v>289</v>
      </c>
      <c r="B84" s="37" t="str">
        <f t="shared" si="2"/>
        <v>East Lothian2006</v>
      </c>
      <c r="C84" s="26" t="s">
        <v>248</v>
      </c>
      <c r="D84" s="26" t="s">
        <v>248</v>
      </c>
      <c r="E84" s="27" t="s">
        <v>103</v>
      </c>
      <c r="F84" s="26" t="s">
        <v>259</v>
      </c>
      <c r="G84" s="28">
        <v>2006</v>
      </c>
      <c r="H84" s="29">
        <v>163.40308989830544</v>
      </c>
      <c r="I84" s="29">
        <v>38.309778237543419</v>
      </c>
      <c r="J84" s="29">
        <v>713.85820856820396</v>
      </c>
      <c r="K84" s="29">
        <v>38.690929040687706</v>
      </c>
      <c r="L84" s="29">
        <v>15.195539854846498</v>
      </c>
      <c r="M84" s="29">
        <v>969.45754559958698</v>
      </c>
      <c r="N84" s="29">
        <v>114.68374850932084</v>
      </c>
      <c r="O84" s="29">
        <v>120.46720448394257</v>
      </c>
      <c r="P84" s="29">
        <v>23.74075632795461</v>
      </c>
      <c r="Q84" s="29">
        <v>258.891709321218</v>
      </c>
      <c r="R84" s="29">
        <v>159.30546953420429</v>
      </c>
      <c r="S84" s="29">
        <v>0</v>
      </c>
      <c r="T84" s="29">
        <v>58.97464288933196</v>
      </c>
      <c r="U84" s="29">
        <v>0.54449895231234613</v>
      </c>
      <c r="V84" s="29">
        <v>1.0017129059919261</v>
      </c>
      <c r="W84" s="29">
        <v>219.82632428184053</v>
      </c>
      <c r="X84" s="29">
        <v>67.902715962605129</v>
      </c>
      <c r="Y84" s="29">
        <v>1516.0782951652509</v>
      </c>
      <c r="Z84" s="30">
        <v>93.849999999999952</v>
      </c>
      <c r="AA84" s="29">
        <v>16.154270593130011</v>
      </c>
      <c r="AB84" s="29">
        <f t="shared" si="3"/>
        <v>1448.1755792026458</v>
      </c>
    </row>
    <row r="85" spans="1:28" hidden="1" x14ac:dyDescent="0.25">
      <c r="A85" s="25" t="s">
        <v>289</v>
      </c>
      <c r="B85" s="37" t="str">
        <f t="shared" si="2"/>
        <v>East Lothian2007</v>
      </c>
      <c r="C85" s="26" t="s">
        <v>248</v>
      </c>
      <c r="D85" s="26" t="s">
        <v>248</v>
      </c>
      <c r="E85" s="27" t="s">
        <v>103</v>
      </c>
      <c r="F85" s="26" t="s">
        <v>259</v>
      </c>
      <c r="G85" s="28">
        <v>2007</v>
      </c>
      <c r="H85" s="29">
        <v>165.69221738507102</v>
      </c>
      <c r="I85" s="29">
        <v>37.065317474739985</v>
      </c>
      <c r="J85" s="29">
        <v>664.61088353580476</v>
      </c>
      <c r="K85" s="29">
        <v>36.507287873970753</v>
      </c>
      <c r="L85" s="29">
        <v>16.81427222353032</v>
      </c>
      <c r="M85" s="29">
        <v>920.68997849311688</v>
      </c>
      <c r="N85" s="29">
        <v>114.87599968133847</v>
      </c>
      <c r="O85" s="29">
        <v>117.46886200180707</v>
      </c>
      <c r="P85" s="29">
        <v>21.982888864684057</v>
      </c>
      <c r="Q85" s="29">
        <v>254.32775054782962</v>
      </c>
      <c r="R85" s="29">
        <v>162.89437649171597</v>
      </c>
      <c r="S85" s="29">
        <v>0</v>
      </c>
      <c r="T85" s="29">
        <v>61.783338546175784</v>
      </c>
      <c r="U85" s="29">
        <v>0.60569086318032694</v>
      </c>
      <c r="V85" s="29">
        <v>1.0012084325309589</v>
      </c>
      <c r="W85" s="29">
        <v>226.28461433360303</v>
      </c>
      <c r="X85" s="29">
        <v>64.95013347601963</v>
      </c>
      <c r="Y85" s="29">
        <v>1466.2524768505693</v>
      </c>
      <c r="Z85" s="30">
        <v>95.55999999999996</v>
      </c>
      <c r="AA85" s="29">
        <v>15.343789000110611</v>
      </c>
      <c r="AB85" s="29">
        <f t="shared" si="3"/>
        <v>1401.3023433745498</v>
      </c>
    </row>
    <row r="86" spans="1:28" hidden="1" x14ac:dyDescent="0.25">
      <c r="A86" s="25" t="s">
        <v>289</v>
      </c>
      <c r="B86" s="37" t="str">
        <f t="shared" si="2"/>
        <v>East Lothian2008</v>
      </c>
      <c r="C86" s="26" t="s">
        <v>248</v>
      </c>
      <c r="D86" s="26" t="s">
        <v>248</v>
      </c>
      <c r="E86" s="27" t="s">
        <v>103</v>
      </c>
      <c r="F86" s="26" t="s">
        <v>259</v>
      </c>
      <c r="G86" s="28">
        <v>2008</v>
      </c>
      <c r="H86" s="29">
        <v>176.33782685778195</v>
      </c>
      <c r="I86" s="29">
        <v>45.591061728696104</v>
      </c>
      <c r="J86" s="29">
        <v>631.15679083952546</v>
      </c>
      <c r="K86" s="29">
        <v>37.818141335932943</v>
      </c>
      <c r="L86" s="29">
        <v>14.488623724768189</v>
      </c>
      <c r="M86" s="29">
        <v>905.39244448670468</v>
      </c>
      <c r="N86" s="29">
        <v>112.80039432452196</v>
      </c>
      <c r="O86" s="29">
        <v>120.67356642093137</v>
      </c>
      <c r="P86" s="29">
        <v>23.672176815518878</v>
      </c>
      <c r="Q86" s="29">
        <v>257.14613756097219</v>
      </c>
      <c r="R86" s="29">
        <v>149.1362974954252</v>
      </c>
      <c r="S86" s="29">
        <v>0</v>
      </c>
      <c r="T86" s="29">
        <v>61.720937527197528</v>
      </c>
      <c r="U86" s="29">
        <v>0.59725159969378905</v>
      </c>
      <c r="V86" s="29">
        <v>0.92641875825692954</v>
      </c>
      <c r="W86" s="29">
        <v>212.38090538057344</v>
      </c>
      <c r="X86" s="29">
        <v>63.702262358351391</v>
      </c>
      <c r="Y86" s="29">
        <v>1438.6217497866016</v>
      </c>
      <c r="Z86" s="30">
        <v>97.469999999999942</v>
      </c>
      <c r="AA86" s="29">
        <v>14.759636296158844</v>
      </c>
      <c r="AB86" s="29">
        <f t="shared" si="3"/>
        <v>1374.9194874282502</v>
      </c>
    </row>
    <row r="87" spans="1:28" hidden="1" x14ac:dyDescent="0.25">
      <c r="A87" s="25" t="s">
        <v>289</v>
      </c>
      <c r="B87" s="37" t="str">
        <f t="shared" si="2"/>
        <v>East Lothian2009</v>
      </c>
      <c r="C87" s="26" t="s">
        <v>248</v>
      </c>
      <c r="D87" s="26" t="s">
        <v>248</v>
      </c>
      <c r="E87" s="27" t="s">
        <v>103</v>
      </c>
      <c r="F87" s="26" t="s">
        <v>259</v>
      </c>
      <c r="G87" s="28">
        <v>2009</v>
      </c>
      <c r="H87" s="29">
        <v>133.40372500482431</v>
      </c>
      <c r="I87" s="29">
        <v>41.883933999863849</v>
      </c>
      <c r="J87" s="29">
        <v>434.22944849701543</v>
      </c>
      <c r="K87" s="29">
        <v>38.723085964318997</v>
      </c>
      <c r="L87" s="29">
        <v>16.087619308223125</v>
      </c>
      <c r="M87" s="29">
        <v>664.32781277424567</v>
      </c>
      <c r="N87" s="29">
        <v>99.492505235626595</v>
      </c>
      <c r="O87" s="29">
        <v>109.98342505407699</v>
      </c>
      <c r="P87" s="29">
        <v>22.09899820765057</v>
      </c>
      <c r="Q87" s="29">
        <v>231.57492849735414</v>
      </c>
      <c r="R87" s="29">
        <v>141.79305539697157</v>
      </c>
      <c r="S87" s="29">
        <v>0</v>
      </c>
      <c r="T87" s="29">
        <v>59.123429282659202</v>
      </c>
      <c r="U87" s="29">
        <v>0.59539323767919972</v>
      </c>
      <c r="V87" s="29">
        <v>0.82040331026535296</v>
      </c>
      <c r="W87" s="29">
        <v>202.33228122757532</v>
      </c>
      <c r="X87" s="29">
        <v>62.841582881015142</v>
      </c>
      <c r="Y87" s="29">
        <v>1161.0766053801904</v>
      </c>
      <c r="Z87" s="30">
        <v>98.340000000000032</v>
      </c>
      <c r="AA87" s="29">
        <v>11.806758240595791</v>
      </c>
      <c r="AB87" s="29">
        <f t="shared" si="3"/>
        <v>1098.2350224991751</v>
      </c>
    </row>
    <row r="88" spans="1:28" hidden="1" x14ac:dyDescent="0.25">
      <c r="A88" s="25" t="s">
        <v>289</v>
      </c>
      <c r="B88" s="37" t="str">
        <f t="shared" si="2"/>
        <v>East Lothian2010</v>
      </c>
      <c r="C88" s="26" t="s">
        <v>248</v>
      </c>
      <c r="D88" s="26" t="s">
        <v>248</v>
      </c>
      <c r="E88" s="27" t="s">
        <v>103</v>
      </c>
      <c r="F88" s="26" t="s">
        <v>259</v>
      </c>
      <c r="G88" s="28">
        <v>2010</v>
      </c>
      <c r="H88" s="29">
        <v>134.67043193239678</v>
      </c>
      <c r="I88" s="29">
        <v>47.889700165924069</v>
      </c>
      <c r="J88" s="29">
        <v>428.87265187796891</v>
      </c>
      <c r="K88" s="29">
        <v>42.461401620213373</v>
      </c>
      <c r="L88" s="29">
        <v>15.529124095106315</v>
      </c>
      <c r="M88" s="29">
        <v>669.42330969160946</v>
      </c>
      <c r="N88" s="29">
        <v>101.43856310190351</v>
      </c>
      <c r="O88" s="29">
        <v>122.39333030264572</v>
      </c>
      <c r="P88" s="29">
        <v>24.384953021671627</v>
      </c>
      <c r="Q88" s="29">
        <v>248.21684642622088</v>
      </c>
      <c r="R88" s="29">
        <v>140.16769227696628</v>
      </c>
      <c r="S88" s="29">
        <v>0</v>
      </c>
      <c r="T88" s="29">
        <v>59.064512839491215</v>
      </c>
      <c r="U88" s="29">
        <v>0.59782800113266032</v>
      </c>
      <c r="V88" s="29">
        <v>0.86968115396326662</v>
      </c>
      <c r="W88" s="29">
        <v>200.6997142715534</v>
      </c>
      <c r="X88" s="29">
        <v>57.948401028752599</v>
      </c>
      <c r="Y88" s="29">
        <v>1176.2882714181364</v>
      </c>
      <c r="Z88" s="30">
        <v>99.139999999999986</v>
      </c>
      <c r="AA88" s="29">
        <v>11.86492103508308</v>
      </c>
      <c r="AB88" s="29">
        <f t="shared" si="3"/>
        <v>1118.3398703893838</v>
      </c>
    </row>
    <row r="89" spans="1:28" hidden="1" x14ac:dyDescent="0.25">
      <c r="A89" s="25" t="s">
        <v>289</v>
      </c>
      <c r="B89" s="37" t="str">
        <f t="shared" si="2"/>
        <v>East Lothian2011</v>
      </c>
      <c r="C89" s="26" t="s">
        <v>248</v>
      </c>
      <c r="D89" s="26" t="s">
        <v>248</v>
      </c>
      <c r="E89" s="27" t="s">
        <v>103</v>
      </c>
      <c r="F89" s="26" t="s">
        <v>259</v>
      </c>
      <c r="G89" s="28">
        <v>2011</v>
      </c>
      <c r="H89" s="29">
        <v>117.94180359133543</v>
      </c>
      <c r="I89" s="29">
        <v>38.833789681268541</v>
      </c>
      <c r="J89" s="29">
        <v>499.93594215589331</v>
      </c>
      <c r="K89" s="29">
        <v>38.537451357211722</v>
      </c>
      <c r="L89" s="29">
        <v>16.552172334983496</v>
      </c>
      <c r="M89" s="29">
        <v>711.80115912069255</v>
      </c>
      <c r="N89" s="29">
        <v>96.971064115677848</v>
      </c>
      <c r="O89" s="29">
        <v>99.255777530034152</v>
      </c>
      <c r="P89" s="29">
        <v>20.465609422604555</v>
      </c>
      <c r="Q89" s="29">
        <v>216.69245106831656</v>
      </c>
      <c r="R89" s="29">
        <v>139.43050539498842</v>
      </c>
      <c r="S89" s="29">
        <v>0</v>
      </c>
      <c r="T89" s="29">
        <v>55.786292263718693</v>
      </c>
      <c r="U89" s="29">
        <v>0.5932494968933979</v>
      </c>
      <c r="V89" s="29">
        <v>0.80996999617123422</v>
      </c>
      <c r="W89" s="29">
        <v>196.62001715177175</v>
      </c>
      <c r="X89" s="29">
        <v>52.996321436296405</v>
      </c>
      <c r="Y89" s="29">
        <v>1178.1099487770773</v>
      </c>
      <c r="Z89" s="30">
        <v>99.920000000000044</v>
      </c>
      <c r="AA89" s="29">
        <v>11.790531913301409</v>
      </c>
      <c r="AB89" s="29">
        <f t="shared" si="3"/>
        <v>1125.1136273407808</v>
      </c>
    </row>
    <row r="90" spans="1:28" hidden="1" x14ac:dyDescent="0.25">
      <c r="A90" s="25" t="s">
        <v>289</v>
      </c>
      <c r="B90" s="37" t="str">
        <f t="shared" si="2"/>
        <v>East Lothian2012</v>
      </c>
      <c r="C90" s="26" t="s">
        <v>248</v>
      </c>
      <c r="D90" s="26" t="s">
        <v>248</v>
      </c>
      <c r="E90" s="27" t="s">
        <v>103</v>
      </c>
      <c r="F90" s="26" t="s">
        <v>259</v>
      </c>
      <c r="G90" s="28">
        <v>2012</v>
      </c>
      <c r="H90" s="29">
        <v>137.67654739500688</v>
      </c>
      <c r="I90" s="29">
        <v>47.209786084198683</v>
      </c>
      <c r="J90" s="29">
        <v>462.08121624483556</v>
      </c>
      <c r="K90" s="29">
        <v>41.157461089469074</v>
      </c>
      <c r="L90" s="29">
        <v>16.236595113116874</v>
      </c>
      <c r="M90" s="29">
        <v>704.36160592662713</v>
      </c>
      <c r="N90" s="29">
        <v>104.7717500244367</v>
      </c>
      <c r="O90" s="29">
        <v>110.50508852035999</v>
      </c>
      <c r="P90" s="29">
        <v>19.77241551574695</v>
      </c>
      <c r="Q90" s="29">
        <v>235.04925406054366</v>
      </c>
      <c r="R90" s="29">
        <v>137.06540315337912</v>
      </c>
      <c r="S90" s="29">
        <v>0</v>
      </c>
      <c r="T90" s="29">
        <v>53.007794192901201</v>
      </c>
      <c r="U90" s="29">
        <v>0.61280871636255152</v>
      </c>
      <c r="V90" s="29">
        <v>0.77839793847262639</v>
      </c>
      <c r="W90" s="29">
        <v>191.46440400111553</v>
      </c>
      <c r="X90" s="29">
        <v>49.829720591704429</v>
      </c>
      <c r="Y90" s="29">
        <v>1180.7049845799909</v>
      </c>
      <c r="Z90" s="30">
        <v>100.84999999999995</v>
      </c>
      <c r="AA90" s="29">
        <v>11.707535791571557</v>
      </c>
      <c r="AB90" s="29">
        <f t="shared" si="3"/>
        <v>1130.8752639882864</v>
      </c>
    </row>
    <row r="91" spans="1:28" hidden="1" x14ac:dyDescent="0.25">
      <c r="A91" s="25" t="s">
        <v>289</v>
      </c>
      <c r="B91" s="37" t="str">
        <f t="shared" si="2"/>
        <v>East Lothian2013</v>
      </c>
      <c r="C91" s="26" t="s">
        <v>248</v>
      </c>
      <c r="D91" s="26" t="s">
        <v>248</v>
      </c>
      <c r="E91" s="27" t="s">
        <v>103</v>
      </c>
      <c r="F91" s="26" t="s">
        <v>259</v>
      </c>
      <c r="G91" s="28">
        <v>2013</v>
      </c>
      <c r="H91" s="29">
        <v>134.0296773092447</v>
      </c>
      <c r="I91" s="29">
        <v>48.141245793587984</v>
      </c>
      <c r="J91" s="29">
        <v>505.95320146649811</v>
      </c>
      <c r="K91" s="29">
        <v>42.025952096669783</v>
      </c>
      <c r="L91" s="29">
        <v>16.471223149119648</v>
      </c>
      <c r="M91" s="29">
        <v>746.62129981512021</v>
      </c>
      <c r="N91" s="29">
        <v>93.690603309683553</v>
      </c>
      <c r="O91" s="29">
        <v>112.88074355176137</v>
      </c>
      <c r="P91" s="29">
        <v>19.527623204447746</v>
      </c>
      <c r="Q91" s="29">
        <v>226.09897006589264</v>
      </c>
      <c r="R91" s="29">
        <v>133.68490402038739</v>
      </c>
      <c r="S91" s="29">
        <v>0</v>
      </c>
      <c r="T91" s="29">
        <v>53.846536003863875</v>
      </c>
      <c r="U91" s="29">
        <v>0.60224951297213558</v>
      </c>
      <c r="V91" s="29">
        <v>0.79012007587178212</v>
      </c>
      <c r="W91" s="29">
        <v>188.92380961309516</v>
      </c>
      <c r="X91" s="29">
        <v>45.519475932421692</v>
      </c>
      <c r="Y91" s="29">
        <v>1207.1635554265297</v>
      </c>
      <c r="Z91" s="30">
        <v>101.36000000000001</v>
      </c>
      <c r="AA91" s="29">
        <v>11.909664122203329</v>
      </c>
      <c r="AB91" s="29">
        <f t="shared" si="3"/>
        <v>1161.6440794941079</v>
      </c>
    </row>
    <row r="92" spans="1:28" hidden="1" x14ac:dyDescent="0.25">
      <c r="A92" s="25" t="s">
        <v>289</v>
      </c>
      <c r="B92" s="37" t="str">
        <f t="shared" si="2"/>
        <v>East Renfrewshire2005</v>
      </c>
      <c r="C92" s="26" t="s">
        <v>248</v>
      </c>
      <c r="D92" s="26" t="s">
        <v>248</v>
      </c>
      <c r="E92" s="27" t="s">
        <v>104</v>
      </c>
      <c r="F92" s="26" t="s">
        <v>260</v>
      </c>
      <c r="G92" s="28">
        <v>2005</v>
      </c>
      <c r="H92" s="29">
        <v>51.129566348160623</v>
      </c>
      <c r="I92" s="29">
        <v>27.829310705075272</v>
      </c>
      <c r="J92" s="29">
        <v>0</v>
      </c>
      <c r="K92" s="29">
        <v>5.1935242004911997</v>
      </c>
      <c r="L92" s="29">
        <v>4.7257470818896934</v>
      </c>
      <c r="M92" s="29">
        <v>88.878148335616785</v>
      </c>
      <c r="N92" s="29">
        <v>101.13440641263955</v>
      </c>
      <c r="O92" s="29">
        <v>152.01139077402649</v>
      </c>
      <c r="P92" s="29">
        <v>3.9213610382560722</v>
      </c>
      <c r="Q92" s="29">
        <v>257.06715822492214</v>
      </c>
      <c r="R92" s="29">
        <v>73.415825996439381</v>
      </c>
      <c r="S92" s="29">
        <v>33.000000014354548</v>
      </c>
      <c r="T92" s="29">
        <v>90.982783921875722</v>
      </c>
      <c r="U92" s="29">
        <v>4.3321928111370775</v>
      </c>
      <c r="V92" s="29">
        <v>0.82937515558043307</v>
      </c>
      <c r="W92" s="29">
        <v>202.56017789938716</v>
      </c>
      <c r="X92" s="29">
        <v>29.102766543677916</v>
      </c>
      <c r="Y92" s="29">
        <v>577.60825100360398</v>
      </c>
      <c r="Z92" s="30">
        <v>89.880000000000067</v>
      </c>
      <c r="AA92" s="29">
        <v>6.4264380396484597</v>
      </c>
      <c r="AB92" s="29">
        <f t="shared" si="3"/>
        <v>548.50548445992604</v>
      </c>
    </row>
    <row r="93" spans="1:28" hidden="1" x14ac:dyDescent="0.25">
      <c r="A93" s="25" t="s">
        <v>289</v>
      </c>
      <c r="B93" s="37" t="str">
        <f t="shared" si="2"/>
        <v>East Renfrewshire2006</v>
      </c>
      <c r="C93" s="26" t="s">
        <v>248</v>
      </c>
      <c r="D93" s="26" t="s">
        <v>248</v>
      </c>
      <c r="E93" s="27" t="s">
        <v>104</v>
      </c>
      <c r="F93" s="26" t="s">
        <v>260</v>
      </c>
      <c r="G93" s="28">
        <v>2006</v>
      </c>
      <c r="H93" s="29">
        <v>59.323735235203451</v>
      </c>
      <c r="I93" s="29">
        <v>27.510240140984322</v>
      </c>
      <c r="J93" s="29">
        <v>0</v>
      </c>
      <c r="K93" s="29">
        <v>5.1812198857165122</v>
      </c>
      <c r="L93" s="29">
        <v>4.5530172464546679</v>
      </c>
      <c r="M93" s="29">
        <v>96.568212508358954</v>
      </c>
      <c r="N93" s="29">
        <v>103.52641588424865</v>
      </c>
      <c r="O93" s="29">
        <v>146.17348533871245</v>
      </c>
      <c r="P93" s="29">
        <v>3.9449839526948338</v>
      </c>
      <c r="Q93" s="29">
        <v>253.64488517565593</v>
      </c>
      <c r="R93" s="29">
        <v>51.420065706709806</v>
      </c>
      <c r="S93" s="29">
        <v>32.702907556691045</v>
      </c>
      <c r="T93" s="29">
        <v>90.703609362274676</v>
      </c>
      <c r="U93" s="29">
        <v>4.3438564668110491</v>
      </c>
      <c r="V93" s="29">
        <v>0.8210412386618372</v>
      </c>
      <c r="W93" s="29">
        <v>179.99148033114844</v>
      </c>
      <c r="X93" s="29">
        <v>27.829529652716428</v>
      </c>
      <c r="Y93" s="29">
        <v>558.03410766787965</v>
      </c>
      <c r="Z93" s="30">
        <v>89.75</v>
      </c>
      <c r="AA93" s="29">
        <v>6.2176502247117513</v>
      </c>
      <c r="AB93" s="29">
        <f t="shared" si="3"/>
        <v>530.20457801516318</v>
      </c>
    </row>
    <row r="94" spans="1:28" hidden="1" x14ac:dyDescent="0.25">
      <c r="A94" s="25" t="s">
        <v>289</v>
      </c>
      <c r="B94" s="37" t="str">
        <f t="shared" si="2"/>
        <v>East Renfrewshire2007</v>
      </c>
      <c r="C94" s="26" t="s">
        <v>248</v>
      </c>
      <c r="D94" s="26" t="s">
        <v>248</v>
      </c>
      <c r="E94" s="27" t="s">
        <v>104</v>
      </c>
      <c r="F94" s="26" t="s">
        <v>260</v>
      </c>
      <c r="G94" s="28">
        <v>2007</v>
      </c>
      <c r="H94" s="29">
        <v>47.832909247649496</v>
      </c>
      <c r="I94" s="29">
        <v>23.33449626216257</v>
      </c>
      <c r="J94" s="29">
        <v>0</v>
      </c>
      <c r="K94" s="29">
        <v>5.2048707568191528</v>
      </c>
      <c r="L94" s="29">
        <v>4.5262735104572265</v>
      </c>
      <c r="M94" s="29">
        <v>80.898549777088448</v>
      </c>
      <c r="N94" s="29">
        <v>102.08620539597194</v>
      </c>
      <c r="O94" s="29">
        <v>140.92632134782144</v>
      </c>
      <c r="P94" s="29">
        <v>3.5387606297166898</v>
      </c>
      <c r="Q94" s="29">
        <v>246.55128737351006</v>
      </c>
      <c r="R94" s="29">
        <v>53.137816366375787</v>
      </c>
      <c r="S94" s="29">
        <v>32.379954426401099</v>
      </c>
      <c r="T94" s="29">
        <v>92.496203619818132</v>
      </c>
      <c r="U94" s="29">
        <v>4.359542104343622</v>
      </c>
      <c r="V94" s="29">
        <v>0.80580081634931899</v>
      </c>
      <c r="W94" s="29">
        <v>183.17931733328797</v>
      </c>
      <c r="X94" s="29">
        <v>27.280124075100531</v>
      </c>
      <c r="Y94" s="29">
        <v>537.90927855898701</v>
      </c>
      <c r="Z94" s="30">
        <v>89.84</v>
      </c>
      <c r="AA94" s="29">
        <v>5.9874140534170417</v>
      </c>
      <c r="AB94" s="29">
        <f t="shared" si="3"/>
        <v>510.62915448388651</v>
      </c>
    </row>
    <row r="95" spans="1:28" hidden="1" x14ac:dyDescent="0.25">
      <c r="A95" s="25" t="s">
        <v>289</v>
      </c>
      <c r="B95" s="37" t="str">
        <f t="shared" si="2"/>
        <v>East Renfrewshire2008</v>
      </c>
      <c r="C95" s="26" t="s">
        <v>248</v>
      </c>
      <c r="D95" s="26" t="s">
        <v>248</v>
      </c>
      <c r="E95" s="27" t="s">
        <v>104</v>
      </c>
      <c r="F95" s="26" t="s">
        <v>260</v>
      </c>
      <c r="G95" s="28">
        <v>2008</v>
      </c>
      <c r="H95" s="29">
        <v>44.563130855622269</v>
      </c>
      <c r="I95" s="29">
        <v>24.299120860570767</v>
      </c>
      <c r="J95" s="29">
        <v>0</v>
      </c>
      <c r="K95" s="29">
        <v>3.3004612915207878</v>
      </c>
      <c r="L95" s="29">
        <v>4.4974979626542684</v>
      </c>
      <c r="M95" s="29">
        <v>76.660210970368098</v>
      </c>
      <c r="N95" s="29">
        <v>98.312796581619068</v>
      </c>
      <c r="O95" s="29">
        <v>148.33004715142843</v>
      </c>
      <c r="P95" s="29">
        <v>3.749053735462565</v>
      </c>
      <c r="Q95" s="29">
        <v>250.39189746851005</v>
      </c>
      <c r="R95" s="29">
        <v>53.360500894177136</v>
      </c>
      <c r="S95" s="29">
        <v>30.732749831862773</v>
      </c>
      <c r="T95" s="29">
        <v>91.501608779982035</v>
      </c>
      <c r="U95" s="29">
        <v>4.4264449122078453</v>
      </c>
      <c r="V95" s="29">
        <v>0.80140805127303794</v>
      </c>
      <c r="W95" s="29">
        <v>180.82271246950282</v>
      </c>
      <c r="X95" s="29">
        <v>26.339021957795349</v>
      </c>
      <c r="Y95" s="29">
        <v>534.21384286617626</v>
      </c>
      <c r="Z95" s="30">
        <v>89.869999999999933</v>
      </c>
      <c r="AA95" s="29">
        <v>5.944295569891807</v>
      </c>
      <c r="AB95" s="29">
        <f t="shared" si="3"/>
        <v>507.87482090838091</v>
      </c>
    </row>
    <row r="96" spans="1:28" hidden="1" x14ac:dyDescent="0.25">
      <c r="A96" s="25" t="s">
        <v>289</v>
      </c>
      <c r="B96" s="37" t="str">
        <f t="shared" si="2"/>
        <v>East Renfrewshire2009</v>
      </c>
      <c r="C96" s="26" t="s">
        <v>248</v>
      </c>
      <c r="D96" s="26" t="s">
        <v>248</v>
      </c>
      <c r="E96" s="27" t="s">
        <v>104</v>
      </c>
      <c r="F96" s="26" t="s">
        <v>260</v>
      </c>
      <c r="G96" s="28">
        <v>2009</v>
      </c>
      <c r="H96" s="29">
        <v>56.62385959910268</v>
      </c>
      <c r="I96" s="29">
        <v>20.916262925661421</v>
      </c>
      <c r="J96" s="29">
        <v>0</v>
      </c>
      <c r="K96" s="29">
        <v>2.6917338377065199</v>
      </c>
      <c r="L96" s="29">
        <v>4.685542002924449</v>
      </c>
      <c r="M96" s="29">
        <v>84.917398365395073</v>
      </c>
      <c r="N96" s="29">
        <v>87.24644746746128</v>
      </c>
      <c r="O96" s="29">
        <v>133.56103324044011</v>
      </c>
      <c r="P96" s="29">
        <v>3.5516642945134969</v>
      </c>
      <c r="Q96" s="29">
        <v>224.35914500241489</v>
      </c>
      <c r="R96" s="29">
        <v>51.781508131963818</v>
      </c>
      <c r="S96" s="29">
        <v>32.040598103881138</v>
      </c>
      <c r="T96" s="29">
        <v>88.365977187721853</v>
      </c>
      <c r="U96" s="29">
        <v>4.4718987245413828</v>
      </c>
      <c r="V96" s="29">
        <v>0.71999458019100038</v>
      </c>
      <c r="W96" s="29">
        <v>177.3799767282992</v>
      </c>
      <c r="X96" s="29">
        <v>25.723814648899516</v>
      </c>
      <c r="Y96" s="29">
        <v>512.38033474500867</v>
      </c>
      <c r="Z96" s="30">
        <v>89.98</v>
      </c>
      <c r="AA96" s="29">
        <v>5.6943802483330588</v>
      </c>
      <c r="AB96" s="29">
        <f t="shared" si="3"/>
        <v>486.65652009610915</v>
      </c>
    </row>
    <row r="97" spans="1:28" hidden="1" x14ac:dyDescent="0.25">
      <c r="A97" s="25" t="s">
        <v>289</v>
      </c>
      <c r="B97" s="37" t="str">
        <f t="shared" si="2"/>
        <v>East Renfrewshire2010</v>
      </c>
      <c r="C97" s="26" t="s">
        <v>248</v>
      </c>
      <c r="D97" s="26" t="s">
        <v>248</v>
      </c>
      <c r="E97" s="27" t="s">
        <v>104</v>
      </c>
      <c r="F97" s="26" t="s">
        <v>260</v>
      </c>
      <c r="G97" s="28">
        <v>2010</v>
      </c>
      <c r="H97" s="29">
        <v>57.955720254854576</v>
      </c>
      <c r="I97" s="29">
        <v>24.147847441031196</v>
      </c>
      <c r="J97" s="29">
        <v>0</v>
      </c>
      <c r="K97" s="29">
        <v>2.7461631682399896</v>
      </c>
      <c r="L97" s="29">
        <v>4.6481303726781134</v>
      </c>
      <c r="M97" s="29">
        <v>89.497861236803871</v>
      </c>
      <c r="N97" s="29">
        <v>87.62026649809232</v>
      </c>
      <c r="O97" s="29">
        <v>146.01206973517225</v>
      </c>
      <c r="P97" s="29">
        <v>3.8904879541238531</v>
      </c>
      <c r="Q97" s="29">
        <v>237.52282418738841</v>
      </c>
      <c r="R97" s="29">
        <v>51.393383317992779</v>
      </c>
      <c r="S97" s="29">
        <v>31.751940217929572</v>
      </c>
      <c r="T97" s="29">
        <v>87.128376104689693</v>
      </c>
      <c r="U97" s="29">
        <v>4.5096932021586937</v>
      </c>
      <c r="V97" s="29">
        <v>0.75809546061044486</v>
      </c>
      <c r="W97" s="29">
        <v>175.54148830338119</v>
      </c>
      <c r="X97" s="29">
        <v>24.441741508434177</v>
      </c>
      <c r="Y97" s="29">
        <v>527.00391523600774</v>
      </c>
      <c r="Z97" s="30">
        <v>90.41</v>
      </c>
      <c r="AA97" s="29">
        <v>5.8290445220219862</v>
      </c>
      <c r="AB97" s="29">
        <f t="shared" si="3"/>
        <v>502.56217372757357</v>
      </c>
    </row>
    <row r="98" spans="1:28" hidden="1" x14ac:dyDescent="0.25">
      <c r="A98" s="25" t="s">
        <v>289</v>
      </c>
      <c r="B98" s="37" t="str">
        <f t="shared" si="2"/>
        <v>East Renfrewshire2011</v>
      </c>
      <c r="C98" s="26" t="s">
        <v>248</v>
      </c>
      <c r="D98" s="26" t="s">
        <v>248</v>
      </c>
      <c r="E98" s="27" t="s">
        <v>104</v>
      </c>
      <c r="F98" s="26" t="s">
        <v>260</v>
      </c>
      <c r="G98" s="28">
        <v>2011</v>
      </c>
      <c r="H98" s="29">
        <v>54.904394241236425</v>
      </c>
      <c r="I98" s="29">
        <v>20.495923214281323</v>
      </c>
      <c r="J98" s="29">
        <v>0</v>
      </c>
      <c r="K98" s="29">
        <v>2.3347401080756134</v>
      </c>
      <c r="L98" s="29">
        <v>4.7743732174511342</v>
      </c>
      <c r="M98" s="29">
        <v>82.509430781044486</v>
      </c>
      <c r="N98" s="29">
        <v>83.841994533373665</v>
      </c>
      <c r="O98" s="29">
        <v>122.18137796339573</v>
      </c>
      <c r="P98" s="29">
        <v>3.2733191843754432</v>
      </c>
      <c r="Q98" s="29">
        <v>209.29669168114486</v>
      </c>
      <c r="R98" s="29">
        <v>50.017946962325375</v>
      </c>
      <c r="S98" s="29">
        <v>31.50447625809155</v>
      </c>
      <c r="T98" s="29">
        <v>84.722137329660185</v>
      </c>
      <c r="U98" s="29">
        <v>4.4150821771903255</v>
      </c>
      <c r="V98" s="29">
        <v>0.70708709830088756</v>
      </c>
      <c r="W98" s="29">
        <v>171.36672982556831</v>
      </c>
      <c r="X98" s="29">
        <v>22.90608251623463</v>
      </c>
      <c r="Y98" s="29">
        <v>486.07893480399224</v>
      </c>
      <c r="Z98" s="30">
        <v>90.80999999999996</v>
      </c>
      <c r="AA98" s="29">
        <v>5.3527027288183291</v>
      </c>
      <c r="AB98" s="29">
        <f t="shared" si="3"/>
        <v>463.17285228775762</v>
      </c>
    </row>
    <row r="99" spans="1:28" hidden="1" x14ac:dyDescent="0.25">
      <c r="A99" s="25" t="s">
        <v>289</v>
      </c>
      <c r="B99" s="37" t="str">
        <f t="shared" si="2"/>
        <v>East Renfrewshire2012</v>
      </c>
      <c r="C99" s="26" t="s">
        <v>248</v>
      </c>
      <c r="D99" s="26" t="s">
        <v>248</v>
      </c>
      <c r="E99" s="27" t="s">
        <v>104</v>
      </c>
      <c r="F99" s="26" t="s">
        <v>260</v>
      </c>
      <c r="G99" s="28">
        <v>2012</v>
      </c>
      <c r="H99" s="29">
        <v>36.881941282512187</v>
      </c>
      <c r="I99" s="29">
        <v>21.058742059072223</v>
      </c>
      <c r="J99" s="29">
        <v>0</v>
      </c>
      <c r="K99" s="29">
        <v>2.68504960215841</v>
      </c>
      <c r="L99" s="29">
        <v>4.7418808798100489</v>
      </c>
      <c r="M99" s="29">
        <v>65.367613823552873</v>
      </c>
      <c r="N99" s="29">
        <v>87.823707204448013</v>
      </c>
      <c r="O99" s="29">
        <v>133.7240166892316</v>
      </c>
      <c r="P99" s="29">
        <v>3.2123225691946256</v>
      </c>
      <c r="Q99" s="29">
        <v>224.76004646287424</v>
      </c>
      <c r="R99" s="29">
        <v>46.196301799264759</v>
      </c>
      <c r="S99" s="29">
        <v>31.455411945620124</v>
      </c>
      <c r="T99" s="29">
        <v>82.450382222434712</v>
      </c>
      <c r="U99" s="29">
        <v>4.4342417409198491</v>
      </c>
      <c r="V99" s="29">
        <v>0.68159043306674416</v>
      </c>
      <c r="W99" s="29">
        <v>165.21792814130617</v>
      </c>
      <c r="X99" s="29">
        <v>22.071594237887851</v>
      </c>
      <c r="Y99" s="29">
        <v>477.41718266562111</v>
      </c>
      <c r="Z99" s="30">
        <v>91.030000000000015</v>
      </c>
      <c r="AA99" s="29">
        <v>5.24461367313656</v>
      </c>
      <c r="AB99" s="29">
        <f t="shared" si="3"/>
        <v>455.34558842773328</v>
      </c>
    </row>
    <row r="100" spans="1:28" hidden="1" x14ac:dyDescent="0.25">
      <c r="A100" s="25" t="s">
        <v>289</v>
      </c>
      <c r="B100" s="37" t="str">
        <f t="shared" si="2"/>
        <v>East Renfrewshire2013</v>
      </c>
      <c r="C100" s="26" t="s">
        <v>248</v>
      </c>
      <c r="D100" s="26" t="s">
        <v>248</v>
      </c>
      <c r="E100" s="27" t="s">
        <v>104</v>
      </c>
      <c r="F100" s="26" t="s">
        <v>260</v>
      </c>
      <c r="G100" s="28">
        <v>2013</v>
      </c>
      <c r="H100" s="29">
        <v>34.106257875251423</v>
      </c>
      <c r="I100" s="29">
        <v>21.62229115430311</v>
      </c>
      <c r="J100" s="29">
        <v>0</v>
      </c>
      <c r="K100" s="29">
        <v>2.2403532089569156</v>
      </c>
      <c r="L100" s="29">
        <v>4.7545776048149717</v>
      </c>
      <c r="M100" s="29">
        <v>62.723479843326416</v>
      </c>
      <c r="N100" s="29">
        <v>80.171123523140878</v>
      </c>
      <c r="O100" s="29">
        <v>137.62480860262977</v>
      </c>
      <c r="P100" s="29">
        <v>3.3216063499206507</v>
      </c>
      <c r="Q100" s="29">
        <v>221.1175384756913</v>
      </c>
      <c r="R100" s="29">
        <v>45.466681721980613</v>
      </c>
      <c r="S100" s="29">
        <v>31.51081492200527</v>
      </c>
      <c r="T100" s="29">
        <v>82.085781235595917</v>
      </c>
      <c r="U100" s="29">
        <v>4.2561515659774063</v>
      </c>
      <c r="V100" s="29">
        <v>0.69125640362858121</v>
      </c>
      <c r="W100" s="29">
        <v>164.01068584918778</v>
      </c>
      <c r="X100" s="29">
        <v>21.130235194043468</v>
      </c>
      <c r="Y100" s="29">
        <v>468.98193936224897</v>
      </c>
      <c r="Z100" s="30">
        <v>91.5</v>
      </c>
      <c r="AA100" s="29">
        <v>5.125485676090153</v>
      </c>
      <c r="AB100" s="29">
        <f t="shared" si="3"/>
        <v>447.85170416820552</v>
      </c>
    </row>
    <row r="101" spans="1:28" hidden="1" x14ac:dyDescent="0.25">
      <c r="A101" s="25" t="s">
        <v>289</v>
      </c>
      <c r="B101" s="37" t="str">
        <f t="shared" si="2"/>
        <v>City of Edinburgh2005</v>
      </c>
      <c r="C101" s="26" t="s">
        <v>248</v>
      </c>
      <c r="D101" s="26" t="s">
        <v>248</v>
      </c>
      <c r="E101" s="27" t="s">
        <v>120</v>
      </c>
      <c r="F101" s="26" t="s">
        <v>261</v>
      </c>
      <c r="G101" s="28">
        <v>2005</v>
      </c>
      <c r="H101" s="29">
        <v>890.6235229930129</v>
      </c>
      <c r="I101" s="29">
        <v>435.42620287323371</v>
      </c>
      <c r="J101" s="29">
        <v>0.20499532723778124</v>
      </c>
      <c r="K101" s="29">
        <v>55.383439501230043</v>
      </c>
      <c r="L101" s="29">
        <v>4.3769738082782279</v>
      </c>
      <c r="M101" s="29">
        <v>1386.0151345029929</v>
      </c>
      <c r="N101" s="29">
        <v>537.61761937222434</v>
      </c>
      <c r="O101" s="29">
        <v>637.91225795707101</v>
      </c>
      <c r="P101" s="29">
        <v>12.608274582076831</v>
      </c>
      <c r="Q101" s="29">
        <v>1188.138151911372</v>
      </c>
      <c r="R101" s="29">
        <v>380.5335070271326</v>
      </c>
      <c r="S101" s="29">
        <v>100.93785437611241</v>
      </c>
      <c r="T101" s="29">
        <v>288.99042837553407</v>
      </c>
      <c r="U101" s="29">
        <v>8.5634381438777361</v>
      </c>
      <c r="V101" s="29">
        <v>22.539145653026875</v>
      </c>
      <c r="W101" s="29">
        <v>801.5643735756837</v>
      </c>
      <c r="X101" s="29">
        <v>29.790927858835946</v>
      </c>
      <c r="Y101" s="29">
        <v>3405.508587848884</v>
      </c>
      <c r="Z101" s="30">
        <v>449.47999999999973</v>
      </c>
      <c r="AA101" s="29">
        <v>7.5765519886288288</v>
      </c>
      <c r="AB101" s="29">
        <f t="shared" si="3"/>
        <v>3375.7176599900481</v>
      </c>
    </row>
    <row r="102" spans="1:28" hidden="1" x14ac:dyDescent="0.25">
      <c r="A102" s="25" t="s">
        <v>289</v>
      </c>
      <c r="B102" s="37" t="str">
        <f t="shared" si="2"/>
        <v>City of Edinburgh2006</v>
      </c>
      <c r="C102" s="26" t="s">
        <v>248</v>
      </c>
      <c r="D102" s="26" t="s">
        <v>248</v>
      </c>
      <c r="E102" s="27" t="s">
        <v>120</v>
      </c>
      <c r="F102" s="26" t="s">
        <v>261</v>
      </c>
      <c r="G102" s="28">
        <v>2006</v>
      </c>
      <c r="H102" s="29">
        <v>983.04310795059007</v>
      </c>
      <c r="I102" s="29">
        <v>401.52581926001943</v>
      </c>
      <c r="J102" s="29">
        <v>0.1988499027382318</v>
      </c>
      <c r="K102" s="29">
        <v>51.6292726276941</v>
      </c>
      <c r="L102" s="29">
        <v>4.4520107085745391</v>
      </c>
      <c r="M102" s="29">
        <v>1440.8490604496162</v>
      </c>
      <c r="N102" s="29">
        <v>560.65745284409365</v>
      </c>
      <c r="O102" s="29">
        <v>610.94571885492974</v>
      </c>
      <c r="P102" s="29">
        <v>12.032276120742441</v>
      </c>
      <c r="Q102" s="29">
        <v>1183.6354478197657</v>
      </c>
      <c r="R102" s="29">
        <v>372.04656897339771</v>
      </c>
      <c r="S102" s="29">
        <v>96.2414047762107</v>
      </c>
      <c r="T102" s="29">
        <v>291.4745727141688</v>
      </c>
      <c r="U102" s="29">
        <v>8.4069797119889245</v>
      </c>
      <c r="V102" s="29">
        <v>23.192437074766691</v>
      </c>
      <c r="W102" s="29">
        <v>791.36196325053277</v>
      </c>
      <c r="X102" s="29">
        <v>28.131651771831489</v>
      </c>
      <c r="Y102" s="29">
        <v>3443.9781232917467</v>
      </c>
      <c r="Z102" s="30">
        <v>452.05999999999995</v>
      </c>
      <c r="AA102" s="29">
        <v>7.6184093334772971</v>
      </c>
      <c r="AB102" s="29">
        <f t="shared" si="3"/>
        <v>3415.8464715199152</v>
      </c>
    </row>
    <row r="103" spans="1:28" hidden="1" x14ac:dyDescent="0.25">
      <c r="A103" s="25" t="s">
        <v>289</v>
      </c>
      <c r="B103" s="37" t="str">
        <f t="shared" si="2"/>
        <v>City of Edinburgh2007</v>
      </c>
      <c r="C103" s="26" t="s">
        <v>248</v>
      </c>
      <c r="D103" s="26" t="s">
        <v>248</v>
      </c>
      <c r="E103" s="27" t="s">
        <v>120</v>
      </c>
      <c r="F103" s="26" t="s">
        <v>261</v>
      </c>
      <c r="G103" s="28">
        <v>2007</v>
      </c>
      <c r="H103" s="29">
        <v>982.91701747815284</v>
      </c>
      <c r="I103" s="29">
        <v>376.51819379973949</v>
      </c>
      <c r="J103" s="29">
        <v>0.33934390222400646</v>
      </c>
      <c r="K103" s="29">
        <v>51.508530035276884</v>
      </c>
      <c r="L103" s="29">
        <v>5.0293928530352119</v>
      </c>
      <c r="M103" s="29">
        <v>1416.3124780684286</v>
      </c>
      <c r="N103" s="29">
        <v>551.26288216565206</v>
      </c>
      <c r="O103" s="29">
        <v>606.50031524741564</v>
      </c>
      <c r="P103" s="29">
        <v>11.098874544309085</v>
      </c>
      <c r="Q103" s="29">
        <v>1168.8620719573769</v>
      </c>
      <c r="R103" s="29">
        <v>366.1730867066218</v>
      </c>
      <c r="S103" s="29">
        <v>103.38449634003371</v>
      </c>
      <c r="T103" s="29">
        <v>302.29580706679013</v>
      </c>
      <c r="U103" s="29">
        <v>9.5908226247979655</v>
      </c>
      <c r="V103" s="29">
        <v>23.595209355700412</v>
      </c>
      <c r="W103" s="29">
        <v>805.03942209394393</v>
      </c>
      <c r="X103" s="29">
        <v>26.603447487159794</v>
      </c>
      <c r="Y103" s="29">
        <v>3416.817419606909</v>
      </c>
      <c r="Z103" s="30">
        <v>456.04000000000036</v>
      </c>
      <c r="AA103" s="29">
        <v>7.4923634321702179</v>
      </c>
      <c r="AB103" s="29">
        <f t="shared" si="3"/>
        <v>3390.2139721197491</v>
      </c>
    </row>
    <row r="104" spans="1:28" hidden="1" x14ac:dyDescent="0.25">
      <c r="A104" s="25" t="s">
        <v>289</v>
      </c>
      <c r="B104" s="37" t="str">
        <f t="shared" si="2"/>
        <v>City of Edinburgh2008</v>
      </c>
      <c r="C104" s="26" t="s">
        <v>248</v>
      </c>
      <c r="D104" s="26" t="s">
        <v>248</v>
      </c>
      <c r="E104" s="27" t="s">
        <v>120</v>
      </c>
      <c r="F104" s="26" t="s">
        <v>261</v>
      </c>
      <c r="G104" s="28">
        <v>2008</v>
      </c>
      <c r="H104" s="29">
        <v>970.36602513688092</v>
      </c>
      <c r="I104" s="29">
        <v>396.57889013728283</v>
      </c>
      <c r="J104" s="29">
        <v>0.30509154831645557</v>
      </c>
      <c r="K104" s="29">
        <v>45.51833059861027</v>
      </c>
      <c r="L104" s="29">
        <v>4.261704524629665</v>
      </c>
      <c r="M104" s="29">
        <v>1417.0300419457203</v>
      </c>
      <c r="N104" s="29">
        <v>528.78674176892343</v>
      </c>
      <c r="O104" s="29">
        <v>628.23131762364437</v>
      </c>
      <c r="P104" s="29">
        <v>11.949617327391019</v>
      </c>
      <c r="Q104" s="29">
        <v>1168.9676767199589</v>
      </c>
      <c r="R104" s="29">
        <v>336.17429600052395</v>
      </c>
      <c r="S104" s="29">
        <v>105.80465711943825</v>
      </c>
      <c r="T104" s="29">
        <v>298.70266712098055</v>
      </c>
      <c r="U104" s="29">
        <v>9.6037893764318873</v>
      </c>
      <c r="V104" s="29">
        <v>22.987775831796721</v>
      </c>
      <c r="W104" s="29">
        <v>773.27318544917136</v>
      </c>
      <c r="X104" s="29">
        <v>25.385593710637274</v>
      </c>
      <c r="Y104" s="29">
        <v>3384.6564978254878</v>
      </c>
      <c r="Z104" s="30">
        <v>458.52000000000032</v>
      </c>
      <c r="AA104" s="29">
        <v>7.3816987215944465</v>
      </c>
      <c r="AB104" s="29">
        <f t="shared" si="3"/>
        <v>3359.2709041148505</v>
      </c>
    </row>
    <row r="105" spans="1:28" hidden="1" x14ac:dyDescent="0.25">
      <c r="A105" s="25" t="s">
        <v>289</v>
      </c>
      <c r="B105" s="37" t="str">
        <f t="shared" si="2"/>
        <v>City of Edinburgh2009</v>
      </c>
      <c r="C105" s="26" t="s">
        <v>248</v>
      </c>
      <c r="D105" s="26" t="s">
        <v>248</v>
      </c>
      <c r="E105" s="27" t="s">
        <v>120</v>
      </c>
      <c r="F105" s="26" t="s">
        <v>261</v>
      </c>
      <c r="G105" s="28">
        <v>2009</v>
      </c>
      <c r="H105" s="29">
        <v>850.69854138294738</v>
      </c>
      <c r="I105" s="29">
        <v>356.83298083112879</v>
      </c>
      <c r="J105" s="29">
        <v>0.23085833960680086</v>
      </c>
      <c r="K105" s="29">
        <v>37.069927057697356</v>
      </c>
      <c r="L105" s="29">
        <v>4.7567893780159132</v>
      </c>
      <c r="M105" s="29">
        <v>1249.5890969893962</v>
      </c>
      <c r="N105" s="29">
        <v>471.0793279387197</v>
      </c>
      <c r="O105" s="29">
        <v>559.76491460376769</v>
      </c>
      <c r="P105" s="29">
        <v>10.764760736080399</v>
      </c>
      <c r="Q105" s="29">
        <v>1041.6090032785678</v>
      </c>
      <c r="R105" s="29">
        <v>333.28534652577753</v>
      </c>
      <c r="S105" s="29">
        <v>108.82311743228878</v>
      </c>
      <c r="T105" s="29">
        <v>289.7004828735507</v>
      </c>
      <c r="U105" s="29">
        <v>9.6314506176583325</v>
      </c>
      <c r="V105" s="29">
        <v>21.587197260133742</v>
      </c>
      <c r="W105" s="29">
        <v>763.02759470940907</v>
      </c>
      <c r="X105" s="29">
        <v>24.43310078274688</v>
      </c>
      <c r="Y105" s="29">
        <v>3078.6587957601205</v>
      </c>
      <c r="Z105" s="30">
        <v>463.23999999999984</v>
      </c>
      <c r="AA105" s="29">
        <v>6.6459260766775783</v>
      </c>
      <c r="AB105" s="29">
        <f t="shared" si="3"/>
        <v>3054.2256949773737</v>
      </c>
    </row>
    <row r="106" spans="1:28" hidden="1" x14ac:dyDescent="0.25">
      <c r="A106" s="25" t="s">
        <v>289</v>
      </c>
      <c r="B106" s="37" t="str">
        <f t="shared" si="2"/>
        <v>City of Edinburgh2010</v>
      </c>
      <c r="C106" s="26" t="s">
        <v>248</v>
      </c>
      <c r="D106" s="26" t="s">
        <v>248</v>
      </c>
      <c r="E106" s="27" t="s">
        <v>120</v>
      </c>
      <c r="F106" s="26" t="s">
        <v>261</v>
      </c>
      <c r="G106" s="28">
        <v>2010</v>
      </c>
      <c r="H106" s="29">
        <v>858.62069666092327</v>
      </c>
      <c r="I106" s="29">
        <v>408.75418425657978</v>
      </c>
      <c r="J106" s="29">
        <v>1.5891755475088238</v>
      </c>
      <c r="K106" s="29">
        <v>38.730234450306597</v>
      </c>
      <c r="L106" s="29">
        <v>4.512040220980297</v>
      </c>
      <c r="M106" s="29">
        <v>1312.2063311362988</v>
      </c>
      <c r="N106" s="29">
        <v>476.59358401039293</v>
      </c>
      <c r="O106" s="29">
        <v>618.53966206831603</v>
      </c>
      <c r="P106" s="29">
        <v>11.55988055150911</v>
      </c>
      <c r="Q106" s="29">
        <v>1106.6931266302181</v>
      </c>
      <c r="R106" s="29">
        <v>327.60905615456875</v>
      </c>
      <c r="S106" s="29">
        <v>104.57139162129911</v>
      </c>
      <c r="T106" s="29">
        <v>285.44905347158709</v>
      </c>
      <c r="U106" s="29">
        <v>9.6398054729613314</v>
      </c>
      <c r="V106" s="29">
        <v>21.104858397540795</v>
      </c>
      <c r="W106" s="29">
        <v>748.37416511795709</v>
      </c>
      <c r="X106" s="29">
        <v>22.064760793757504</v>
      </c>
      <c r="Y106" s="29">
        <v>3189.3383836782314</v>
      </c>
      <c r="Z106" s="30">
        <v>469.94000000000005</v>
      </c>
      <c r="AA106" s="29">
        <v>6.7866927345580947</v>
      </c>
      <c r="AB106" s="29">
        <f t="shared" si="3"/>
        <v>3167.2736228844738</v>
      </c>
    </row>
    <row r="107" spans="1:28" hidden="1" x14ac:dyDescent="0.25">
      <c r="A107" s="25" t="s">
        <v>289</v>
      </c>
      <c r="B107" s="37" t="str">
        <f t="shared" si="2"/>
        <v>City of Edinburgh2011</v>
      </c>
      <c r="C107" s="26" t="s">
        <v>248</v>
      </c>
      <c r="D107" s="26" t="s">
        <v>248</v>
      </c>
      <c r="E107" s="27" t="s">
        <v>120</v>
      </c>
      <c r="F107" s="26" t="s">
        <v>261</v>
      </c>
      <c r="G107" s="28">
        <v>2011</v>
      </c>
      <c r="H107" s="29">
        <v>772.29545799929338</v>
      </c>
      <c r="I107" s="29">
        <v>362.62411342461587</v>
      </c>
      <c r="J107" s="29">
        <v>0.25685957431028006</v>
      </c>
      <c r="K107" s="29">
        <v>35.256231264361858</v>
      </c>
      <c r="L107" s="29">
        <v>4.8478923175569788</v>
      </c>
      <c r="M107" s="29">
        <v>1175.2805545801382</v>
      </c>
      <c r="N107" s="29">
        <v>454.31991843471138</v>
      </c>
      <c r="O107" s="29">
        <v>509.45390407114934</v>
      </c>
      <c r="P107" s="29">
        <v>10.378701290832359</v>
      </c>
      <c r="Q107" s="29">
        <v>974.15252379669312</v>
      </c>
      <c r="R107" s="29">
        <v>318.13502595915054</v>
      </c>
      <c r="S107" s="29">
        <v>103.92865433561448</v>
      </c>
      <c r="T107" s="29">
        <v>278.77968184702502</v>
      </c>
      <c r="U107" s="29">
        <v>9.5452763357747443</v>
      </c>
      <c r="V107" s="29">
        <v>21.561450262812098</v>
      </c>
      <c r="W107" s="29">
        <v>731.95008874037683</v>
      </c>
      <c r="X107" s="29">
        <v>19.741267297950028</v>
      </c>
      <c r="Y107" s="29">
        <v>2901.1244344151582</v>
      </c>
      <c r="Z107" s="30">
        <v>477.94000000000005</v>
      </c>
      <c r="AA107" s="29">
        <v>6.0700599121545755</v>
      </c>
      <c r="AB107" s="29">
        <f t="shared" si="3"/>
        <v>2881.3831671172084</v>
      </c>
    </row>
    <row r="108" spans="1:28" hidden="1" x14ac:dyDescent="0.25">
      <c r="A108" s="25" t="s">
        <v>289</v>
      </c>
      <c r="B108" s="37" t="str">
        <f t="shared" si="2"/>
        <v>City of Edinburgh2012</v>
      </c>
      <c r="C108" s="26" t="s">
        <v>248</v>
      </c>
      <c r="D108" s="26" t="s">
        <v>248</v>
      </c>
      <c r="E108" s="27" t="s">
        <v>120</v>
      </c>
      <c r="F108" s="26" t="s">
        <v>261</v>
      </c>
      <c r="G108" s="28">
        <v>2012</v>
      </c>
      <c r="H108" s="29">
        <v>839.31870827082059</v>
      </c>
      <c r="I108" s="29">
        <v>391.32742086720867</v>
      </c>
      <c r="J108" s="29">
        <v>0.40968162101367678</v>
      </c>
      <c r="K108" s="29">
        <v>35.390092845846368</v>
      </c>
      <c r="L108" s="29">
        <v>4.7577897350753151</v>
      </c>
      <c r="M108" s="29">
        <v>1271.2036933399645</v>
      </c>
      <c r="N108" s="29">
        <v>484.59935634804913</v>
      </c>
      <c r="O108" s="29">
        <v>569.34503320316105</v>
      </c>
      <c r="P108" s="29">
        <v>10.092071435310944</v>
      </c>
      <c r="Q108" s="29">
        <v>1064.0364609865212</v>
      </c>
      <c r="R108" s="29">
        <v>313.33286729298595</v>
      </c>
      <c r="S108" s="29">
        <v>104.05936940592798</v>
      </c>
      <c r="T108" s="29">
        <v>273.55913938906815</v>
      </c>
      <c r="U108" s="29">
        <v>9.7056864791454274</v>
      </c>
      <c r="V108" s="29">
        <v>21.494728341641064</v>
      </c>
      <c r="W108" s="29">
        <v>722.15179090876859</v>
      </c>
      <c r="X108" s="29">
        <v>17.995896290027069</v>
      </c>
      <c r="Y108" s="29">
        <v>3075.3878415252811</v>
      </c>
      <c r="Z108" s="30">
        <v>482.63999999999982</v>
      </c>
      <c r="AA108" s="29">
        <v>6.3720119375213047</v>
      </c>
      <c r="AB108" s="29">
        <f t="shared" si="3"/>
        <v>3057.3919452352543</v>
      </c>
    </row>
    <row r="109" spans="1:28" hidden="1" x14ac:dyDescent="0.25">
      <c r="A109" s="25" t="s">
        <v>289</v>
      </c>
      <c r="B109" s="37" t="str">
        <f t="shared" si="2"/>
        <v>City of Edinburgh2013</v>
      </c>
      <c r="C109" s="26" t="s">
        <v>248</v>
      </c>
      <c r="D109" s="26" t="s">
        <v>248</v>
      </c>
      <c r="E109" s="27" t="s">
        <v>120</v>
      </c>
      <c r="F109" s="26" t="s">
        <v>261</v>
      </c>
      <c r="G109" s="28">
        <v>2013</v>
      </c>
      <c r="H109" s="29">
        <v>777.23926474176471</v>
      </c>
      <c r="I109" s="29">
        <v>407.92310989129652</v>
      </c>
      <c r="J109" s="29">
        <v>0.53524819832028658</v>
      </c>
      <c r="K109" s="29">
        <v>30.047294467611113</v>
      </c>
      <c r="L109" s="29">
        <v>4.9722564395319679</v>
      </c>
      <c r="M109" s="29">
        <v>1220.7171737385247</v>
      </c>
      <c r="N109" s="29">
        <v>435.79953477920822</v>
      </c>
      <c r="O109" s="29">
        <v>582.7601781286985</v>
      </c>
      <c r="P109" s="29">
        <v>10.749166908843984</v>
      </c>
      <c r="Q109" s="29">
        <v>1029.3088798167507</v>
      </c>
      <c r="R109" s="29">
        <v>309.09537283859902</v>
      </c>
      <c r="S109" s="29">
        <v>104.50851939170494</v>
      </c>
      <c r="T109" s="29">
        <v>270.03506111291915</v>
      </c>
      <c r="U109" s="29">
        <v>9.5733676373664522</v>
      </c>
      <c r="V109" s="29">
        <v>22.113543264657604</v>
      </c>
      <c r="W109" s="29">
        <v>715.32586424524709</v>
      </c>
      <c r="X109" s="29">
        <v>16.093480910399009</v>
      </c>
      <c r="Y109" s="29">
        <v>2981.4453987109214</v>
      </c>
      <c r="Z109" s="30">
        <v>487.5</v>
      </c>
      <c r="AA109" s="29">
        <v>6.1157854332531718</v>
      </c>
      <c r="AB109" s="29">
        <f t="shared" si="3"/>
        <v>2965.3519178005222</v>
      </c>
    </row>
    <row r="110" spans="1:28" hidden="1" x14ac:dyDescent="0.25">
      <c r="A110" s="25" t="s">
        <v>289</v>
      </c>
      <c r="B110" s="37" t="str">
        <f t="shared" si="2"/>
        <v>Eilean Siar2005</v>
      </c>
      <c r="C110" s="26" t="s">
        <v>248</v>
      </c>
      <c r="D110" s="26" t="s">
        <v>248</v>
      </c>
      <c r="E110" s="27" t="s">
        <v>105</v>
      </c>
      <c r="F110" s="26" t="s">
        <v>262</v>
      </c>
      <c r="G110" s="28">
        <v>2005</v>
      </c>
      <c r="H110" s="29">
        <v>31.396048096450741</v>
      </c>
      <c r="I110" s="29">
        <v>0</v>
      </c>
      <c r="J110" s="29">
        <v>0</v>
      </c>
      <c r="K110" s="29">
        <v>59.730536205422688</v>
      </c>
      <c r="L110" s="29">
        <v>11.431584967896473</v>
      </c>
      <c r="M110" s="29">
        <v>102.55816926976991</v>
      </c>
      <c r="N110" s="29">
        <v>50.235617783099272</v>
      </c>
      <c r="O110" s="29">
        <v>0</v>
      </c>
      <c r="P110" s="29">
        <v>50.822202420497433</v>
      </c>
      <c r="Q110" s="29">
        <v>101.05782020359671</v>
      </c>
      <c r="R110" s="29">
        <v>30.527729944031222</v>
      </c>
      <c r="S110" s="29">
        <v>0</v>
      </c>
      <c r="T110" s="29">
        <v>12.294202650367009</v>
      </c>
      <c r="U110" s="29">
        <v>1.5521786577080292</v>
      </c>
      <c r="V110" s="29">
        <v>3.239096804593312</v>
      </c>
      <c r="W110" s="29">
        <v>47.61320805669957</v>
      </c>
      <c r="X110" s="29">
        <v>96.895237788726476</v>
      </c>
      <c r="Y110" s="29">
        <v>348.12443531879268</v>
      </c>
      <c r="Z110" s="30">
        <v>26.929999999999986</v>
      </c>
      <c r="AA110" s="29">
        <v>12.927012080163122</v>
      </c>
      <c r="AB110" s="29">
        <f t="shared" si="3"/>
        <v>251.22919753006619</v>
      </c>
    </row>
    <row r="111" spans="1:28" hidden="1" x14ac:dyDescent="0.25">
      <c r="A111" s="25" t="s">
        <v>289</v>
      </c>
      <c r="B111" s="37" t="str">
        <f t="shared" si="2"/>
        <v>Eilean Siar2006</v>
      </c>
      <c r="C111" s="26" t="s">
        <v>248</v>
      </c>
      <c r="D111" s="26" t="s">
        <v>248</v>
      </c>
      <c r="E111" s="27" t="s">
        <v>105</v>
      </c>
      <c r="F111" s="26" t="s">
        <v>262</v>
      </c>
      <c r="G111" s="28">
        <v>2006</v>
      </c>
      <c r="H111" s="29">
        <v>33.542058638338418</v>
      </c>
      <c r="I111" s="29">
        <v>0</v>
      </c>
      <c r="J111" s="29">
        <v>0</v>
      </c>
      <c r="K111" s="29">
        <v>53.076299090182786</v>
      </c>
      <c r="L111" s="29">
        <v>11.08440717740341</v>
      </c>
      <c r="M111" s="29">
        <v>97.70276490592461</v>
      </c>
      <c r="N111" s="29">
        <v>53.287489860594043</v>
      </c>
      <c r="O111" s="29">
        <v>0</v>
      </c>
      <c r="P111" s="29">
        <v>54.102720302970212</v>
      </c>
      <c r="Q111" s="29">
        <v>107.39021016356426</v>
      </c>
      <c r="R111" s="29">
        <v>34.300687022892966</v>
      </c>
      <c r="S111" s="29">
        <v>0</v>
      </c>
      <c r="T111" s="29">
        <v>12.968839009762053</v>
      </c>
      <c r="U111" s="29">
        <v>1.5651722655805809</v>
      </c>
      <c r="V111" s="29">
        <v>3.335275971126852</v>
      </c>
      <c r="W111" s="29">
        <v>52.169974269362456</v>
      </c>
      <c r="X111" s="29">
        <v>93.5807874823671</v>
      </c>
      <c r="Y111" s="29">
        <v>350.84373682121839</v>
      </c>
      <c r="Z111" s="30">
        <v>27.059999999999985</v>
      </c>
      <c r="AA111" s="29">
        <v>12.965400473807042</v>
      </c>
      <c r="AB111" s="29">
        <f t="shared" si="3"/>
        <v>257.26294933885129</v>
      </c>
    </row>
    <row r="112" spans="1:28" hidden="1" x14ac:dyDescent="0.25">
      <c r="A112" s="25" t="s">
        <v>289</v>
      </c>
      <c r="B112" s="37" t="str">
        <f t="shared" si="2"/>
        <v>Eilean Siar2007</v>
      </c>
      <c r="C112" s="26" t="s">
        <v>248</v>
      </c>
      <c r="D112" s="26" t="s">
        <v>248</v>
      </c>
      <c r="E112" s="27" t="s">
        <v>105</v>
      </c>
      <c r="F112" s="26" t="s">
        <v>262</v>
      </c>
      <c r="G112" s="28">
        <v>2007</v>
      </c>
      <c r="H112" s="29">
        <v>33.047931900223581</v>
      </c>
      <c r="I112" s="29">
        <v>0</v>
      </c>
      <c r="J112" s="29">
        <v>0</v>
      </c>
      <c r="K112" s="29">
        <v>50.96188124508452</v>
      </c>
      <c r="L112" s="29">
        <v>11.199741958790298</v>
      </c>
      <c r="M112" s="29">
        <v>95.209555104098399</v>
      </c>
      <c r="N112" s="29">
        <v>53.583355411595399</v>
      </c>
      <c r="O112" s="29">
        <v>0</v>
      </c>
      <c r="P112" s="29">
        <v>49.723560508676037</v>
      </c>
      <c r="Q112" s="29">
        <v>103.30691592027144</v>
      </c>
      <c r="R112" s="29">
        <v>33.764303245609028</v>
      </c>
      <c r="S112" s="29">
        <v>0</v>
      </c>
      <c r="T112" s="29">
        <v>13.541118924007845</v>
      </c>
      <c r="U112" s="29">
        <v>1.4762919548690421</v>
      </c>
      <c r="V112" s="29">
        <v>3.4026205286900173</v>
      </c>
      <c r="W112" s="29">
        <v>52.184334653175931</v>
      </c>
      <c r="X112" s="29">
        <v>89.985403907687598</v>
      </c>
      <c r="Y112" s="29">
        <v>340.68620958523337</v>
      </c>
      <c r="Z112" s="30">
        <v>27.210000000000008</v>
      </c>
      <c r="AA112" s="29">
        <v>12.520625122573806</v>
      </c>
      <c r="AB112" s="29">
        <f t="shared" si="3"/>
        <v>250.70080567754576</v>
      </c>
    </row>
    <row r="113" spans="1:28" hidden="1" x14ac:dyDescent="0.25">
      <c r="A113" s="25" t="s">
        <v>289</v>
      </c>
      <c r="B113" s="37" t="str">
        <f t="shared" si="2"/>
        <v>Eilean Siar2008</v>
      </c>
      <c r="C113" s="26" t="s">
        <v>248</v>
      </c>
      <c r="D113" s="26" t="s">
        <v>248</v>
      </c>
      <c r="E113" s="27" t="s">
        <v>105</v>
      </c>
      <c r="F113" s="26" t="s">
        <v>262</v>
      </c>
      <c r="G113" s="28">
        <v>2008</v>
      </c>
      <c r="H113" s="29">
        <v>32.606873109859784</v>
      </c>
      <c r="I113" s="29">
        <v>0</v>
      </c>
      <c r="J113" s="29">
        <v>0</v>
      </c>
      <c r="K113" s="29">
        <v>43.827130195876073</v>
      </c>
      <c r="L113" s="29">
        <v>9.2201633922144879</v>
      </c>
      <c r="M113" s="29">
        <v>85.654166697950345</v>
      </c>
      <c r="N113" s="29">
        <v>50.989566886349806</v>
      </c>
      <c r="O113" s="29">
        <v>0</v>
      </c>
      <c r="P113" s="29">
        <v>53.176239145657391</v>
      </c>
      <c r="Q113" s="29">
        <v>104.1658060320072</v>
      </c>
      <c r="R113" s="29">
        <v>30.800884655225534</v>
      </c>
      <c r="S113" s="29">
        <v>0</v>
      </c>
      <c r="T113" s="29">
        <v>13.526846230824308</v>
      </c>
      <c r="U113" s="29">
        <v>1.498462617705139</v>
      </c>
      <c r="V113" s="29">
        <v>3.3057675034928464</v>
      </c>
      <c r="W113" s="29">
        <v>49.131961007247824</v>
      </c>
      <c r="X113" s="29">
        <v>86.844214873531598</v>
      </c>
      <c r="Y113" s="29">
        <v>325.79614861073696</v>
      </c>
      <c r="Z113" s="30">
        <v>27.279999999999983</v>
      </c>
      <c r="AA113" s="29">
        <v>11.942674069308547</v>
      </c>
      <c r="AB113" s="29">
        <f t="shared" si="3"/>
        <v>238.95193373720537</v>
      </c>
    </row>
    <row r="114" spans="1:28" hidden="1" x14ac:dyDescent="0.25">
      <c r="A114" s="25" t="s">
        <v>289</v>
      </c>
      <c r="B114" s="37" t="str">
        <f t="shared" si="2"/>
        <v>Eilean Siar2009</v>
      </c>
      <c r="C114" s="26" t="s">
        <v>248</v>
      </c>
      <c r="D114" s="26" t="s">
        <v>248</v>
      </c>
      <c r="E114" s="27" t="s">
        <v>105</v>
      </c>
      <c r="F114" s="26" t="s">
        <v>262</v>
      </c>
      <c r="G114" s="28">
        <v>2009</v>
      </c>
      <c r="H114" s="29">
        <v>29.518607389118497</v>
      </c>
      <c r="I114" s="29">
        <v>0</v>
      </c>
      <c r="J114" s="29">
        <v>0</v>
      </c>
      <c r="K114" s="29">
        <v>44.004123006722438</v>
      </c>
      <c r="L114" s="29">
        <v>9.7447350527731214</v>
      </c>
      <c r="M114" s="29">
        <v>83.267465448614061</v>
      </c>
      <c r="N114" s="29">
        <v>46.349796475019915</v>
      </c>
      <c r="O114" s="29">
        <v>0</v>
      </c>
      <c r="P114" s="29">
        <v>50.896711445177303</v>
      </c>
      <c r="Q114" s="29">
        <v>97.246507920197217</v>
      </c>
      <c r="R114" s="29">
        <v>32.189067684261872</v>
      </c>
      <c r="S114" s="29">
        <v>0</v>
      </c>
      <c r="T114" s="29">
        <v>12.726503946766716</v>
      </c>
      <c r="U114" s="29">
        <v>1.5150597657051561</v>
      </c>
      <c r="V114" s="29">
        <v>3.1073573949950912</v>
      </c>
      <c r="W114" s="29">
        <v>49.537988791728829</v>
      </c>
      <c r="X114" s="29">
        <v>84.519511555925021</v>
      </c>
      <c r="Y114" s="29">
        <v>314.57147371646516</v>
      </c>
      <c r="Z114" s="30">
        <v>27.419999999999995</v>
      </c>
      <c r="AA114" s="29">
        <v>11.472336751147528</v>
      </c>
      <c r="AB114" s="29">
        <f t="shared" si="3"/>
        <v>230.05196216054014</v>
      </c>
    </row>
    <row r="115" spans="1:28" hidden="1" x14ac:dyDescent="0.25">
      <c r="A115" s="25" t="s">
        <v>289</v>
      </c>
      <c r="B115" s="37" t="str">
        <f t="shared" si="2"/>
        <v>Eilean Siar2010</v>
      </c>
      <c r="C115" s="26" t="s">
        <v>248</v>
      </c>
      <c r="D115" s="26" t="s">
        <v>248</v>
      </c>
      <c r="E115" s="27" t="s">
        <v>105</v>
      </c>
      <c r="F115" s="26" t="s">
        <v>262</v>
      </c>
      <c r="G115" s="28">
        <v>2010</v>
      </c>
      <c r="H115" s="29">
        <v>32.087157421985431</v>
      </c>
      <c r="I115" s="29">
        <v>0</v>
      </c>
      <c r="J115" s="29">
        <v>0</v>
      </c>
      <c r="K115" s="29">
        <v>44.350710487580727</v>
      </c>
      <c r="L115" s="29">
        <v>9.5387519891078032</v>
      </c>
      <c r="M115" s="29">
        <v>85.976619898673974</v>
      </c>
      <c r="N115" s="29">
        <v>47.913113157986629</v>
      </c>
      <c r="O115" s="29">
        <v>0</v>
      </c>
      <c r="P115" s="29">
        <v>56.680406983058703</v>
      </c>
      <c r="Q115" s="29">
        <v>104.59352014104533</v>
      </c>
      <c r="R115" s="29">
        <v>33.172647062473658</v>
      </c>
      <c r="S115" s="29">
        <v>0</v>
      </c>
      <c r="T115" s="29">
        <v>12.827733581191328</v>
      </c>
      <c r="U115" s="29">
        <v>1.5350722670330228</v>
      </c>
      <c r="V115" s="29">
        <v>3.0211144213416508</v>
      </c>
      <c r="W115" s="29">
        <v>50.556567332039656</v>
      </c>
      <c r="X115" s="29">
        <v>82.944699315650396</v>
      </c>
      <c r="Y115" s="29">
        <v>324.07140668740936</v>
      </c>
      <c r="Z115" s="30">
        <v>27.600000000000016</v>
      </c>
      <c r="AA115" s="29">
        <v>11.741717633601782</v>
      </c>
      <c r="AB115" s="29">
        <f t="shared" si="3"/>
        <v>241.12670737175898</v>
      </c>
    </row>
    <row r="116" spans="1:28" hidden="1" x14ac:dyDescent="0.25">
      <c r="A116" s="25" t="s">
        <v>289</v>
      </c>
      <c r="B116" s="37" t="str">
        <f t="shared" si="2"/>
        <v>Eilean Siar2011</v>
      </c>
      <c r="C116" s="26" t="s">
        <v>248</v>
      </c>
      <c r="D116" s="26" t="s">
        <v>248</v>
      </c>
      <c r="E116" s="27" t="s">
        <v>105</v>
      </c>
      <c r="F116" s="26" t="s">
        <v>262</v>
      </c>
      <c r="G116" s="28">
        <v>2011</v>
      </c>
      <c r="H116" s="29">
        <v>31.718345806069795</v>
      </c>
      <c r="I116" s="29">
        <v>0</v>
      </c>
      <c r="J116" s="29">
        <v>0</v>
      </c>
      <c r="K116" s="29">
        <v>40.917752626833682</v>
      </c>
      <c r="L116" s="29">
        <v>9.8804753353590584</v>
      </c>
      <c r="M116" s="29">
        <v>82.516573768262532</v>
      </c>
      <c r="N116" s="29">
        <v>46.62123588761726</v>
      </c>
      <c r="O116" s="29">
        <v>0</v>
      </c>
      <c r="P116" s="29">
        <v>46.198770915624927</v>
      </c>
      <c r="Q116" s="29">
        <v>92.820006803242194</v>
      </c>
      <c r="R116" s="29">
        <v>33.247597964280203</v>
      </c>
      <c r="S116" s="29">
        <v>0</v>
      </c>
      <c r="T116" s="29">
        <v>12.062166866548905</v>
      </c>
      <c r="U116" s="29">
        <v>1.4966173723758238</v>
      </c>
      <c r="V116" s="29">
        <v>3.1158858823551943</v>
      </c>
      <c r="W116" s="29">
        <v>49.922268085560127</v>
      </c>
      <c r="X116" s="29">
        <v>81.653189857010815</v>
      </c>
      <c r="Y116" s="29">
        <v>306.91203851407568</v>
      </c>
      <c r="Z116" s="30">
        <v>27.690000000000019</v>
      </c>
      <c r="AA116" s="29">
        <v>11.083858378984306</v>
      </c>
      <c r="AB116" s="29">
        <f t="shared" si="3"/>
        <v>225.25884865706485</v>
      </c>
    </row>
    <row r="117" spans="1:28" hidden="1" x14ac:dyDescent="0.25">
      <c r="A117" s="25" t="s">
        <v>289</v>
      </c>
      <c r="B117" s="37" t="str">
        <f t="shared" si="2"/>
        <v>Eilean Siar2012</v>
      </c>
      <c r="C117" s="26" t="s">
        <v>248</v>
      </c>
      <c r="D117" s="26" t="s">
        <v>248</v>
      </c>
      <c r="E117" s="27" t="s">
        <v>105</v>
      </c>
      <c r="F117" s="26" t="s">
        <v>262</v>
      </c>
      <c r="G117" s="28">
        <v>2012</v>
      </c>
      <c r="H117" s="29">
        <v>32.909836743898154</v>
      </c>
      <c r="I117" s="29">
        <v>0</v>
      </c>
      <c r="J117" s="29">
        <v>0</v>
      </c>
      <c r="K117" s="29">
        <v>33.743582121121811</v>
      </c>
      <c r="L117" s="29">
        <v>9.8011040267882361</v>
      </c>
      <c r="M117" s="29">
        <v>76.45452289180821</v>
      </c>
      <c r="N117" s="29">
        <v>49.235999867002583</v>
      </c>
      <c r="O117" s="29">
        <v>0</v>
      </c>
      <c r="P117" s="29">
        <v>44.761009870304846</v>
      </c>
      <c r="Q117" s="29">
        <v>93.997009737307422</v>
      </c>
      <c r="R117" s="29">
        <v>33.511600035666916</v>
      </c>
      <c r="S117" s="29">
        <v>0</v>
      </c>
      <c r="T117" s="29">
        <v>11.466089264548437</v>
      </c>
      <c r="U117" s="29">
        <v>1.5048793202161952</v>
      </c>
      <c r="V117" s="29">
        <v>3.1182305373928147</v>
      </c>
      <c r="W117" s="29">
        <v>49.600799157824362</v>
      </c>
      <c r="X117" s="29">
        <v>80.609900857633349</v>
      </c>
      <c r="Y117" s="29">
        <v>300.66223264457329</v>
      </c>
      <c r="Z117" s="30">
        <v>27.559999999999985</v>
      </c>
      <c r="AA117" s="29">
        <v>10.909369834708761</v>
      </c>
      <c r="AB117" s="29">
        <f t="shared" si="3"/>
        <v>220.05233178693993</v>
      </c>
    </row>
    <row r="118" spans="1:28" hidden="1" x14ac:dyDescent="0.25">
      <c r="A118" s="25" t="s">
        <v>289</v>
      </c>
      <c r="B118" s="37" t="str">
        <f t="shared" si="2"/>
        <v>Eilean Siar2013</v>
      </c>
      <c r="C118" s="26" t="s">
        <v>248</v>
      </c>
      <c r="D118" s="26" t="s">
        <v>248</v>
      </c>
      <c r="E118" s="27" t="s">
        <v>105</v>
      </c>
      <c r="F118" s="26" t="s">
        <v>262</v>
      </c>
      <c r="G118" s="28">
        <v>2013</v>
      </c>
      <c r="H118" s="29">
        <v>31.252732299192868</v>
      </c>
      <c r="I118" s="29">
        <v>0</v>
      </c>
      <c r="J118" s="29">
        <v>0</v>
      </c>
      <c r="K118" s="29">
        <v>34.35540472117102</v>
      </c>
      <c r="L118" s="29">
        <v>9.9935049506445033</v>
      </c>
      <c r="M118" s="29">
        <v>75.601641971008391</v>
      </c>
      <c r="N118" s="29">
        <v>44.505373941364383</v>
      </c>
      <c r="O118" s="29">
        <v>0</v>
      </c>
      <c r="P118" s="29">
        <v>43.017001628465827</v>
      </c>
      <c r="Q118" s="29">
        <v>87.522375569830217</v>
      </c>
      <c r="R118" s="29">
        <v>32.671447236884049</v>
      </c>
      <c r="S118" s="29">
        <v>0</v>
      </c>
      <c r="T118" s="29">
        <v>11.731681866134899</v>
      </c>
      <c r="U118" s="29">
        <v>1.4242191188251943</v>
      </c>
      <c r="V118" s="29">
        <v>3.2160981401510589</v>
      </c>
      <c r="W118" s="29">
        <v>49.043446361995201</v>
      </c>
      <c r="X118" s="29">
        <v>79.677340488555515</v>
      </c>
      <c r="Y118" s="29">
        <v>291.84480439138929</v>
      </c>
      <c r="Z118" s="30">
        <v>27.399999999999984</v>
      </c>
      <c r="AA118" s="29">
        <v>10.651270233262389</v>
      </c>
      <c r="AB118" s="29">
        <f t="shared" si="3"/>
        <v>212.16746390283379</v>
      </c>
    </row>
    <row r="119" spans="1:28" hidden="1" x14ac:dyDescent="0.25">
      <c r="A119" s="25" t="s">
        <v>289</v>
      </c>
      <c r="B119" s="37" t="str">
        <f t="shared" si="2"/>
        <v>Falkirk2005</v>
      </c>
      <c r="C119" s="26" t="s">
        <v>248</v>
      </c>
      <c r="D119" s="26" t="s">
        <v>248</v>
      </c>
      <c r="E119" s="27" t="s">
        <v>263</v>
      </c>
      <c r="F119" s="26" t="s">
        <v>264</v>
      </c>
      <c r="G119" s="28">
        <v>2005</v>
      </c>
      <c r="H119" s="29">
        <v>247.81042814741215</v>
      </c>
      <c r="I119" s="29">
        <v>174.02788904838874</v>
      </c>
      <c r="J119" s="29">
        <v>2154.0642907153615</v>
      </c>
      <c r="K119" s="29">
        <v>57.695043695550282</v>
      </c>
      <c r="L119" s="29">
        <v>7.2736355354938773</v>
      </c>
      <c r="M119" s="29">
        <v>2640.8712871422063</v>
      </c>
      <c r="N119" s="29">
        <v>176.97269828531475</v>
      </c>
      <c r="O119" s="29">
        <v>211.19729881549989</v>
      </c>
      <c r="P119" s="29">
        <v>22.523346063614209</v>
      </c>
      <c r="Q119" s="29">
        <v>410.69334316442882</v>
      </c>
      <c r="R119" s="29">
        <v>102.14083772007803</v>
      </c>
      <c r="S119" s="29">
        <v>153.57911417061459</v>
      </c>
      <c r="T119" s="29">
        <v>121.32601266472508</v>
      </c>
      <c r="U119" s="29">
        <v>11.50328929302135</v>
      </c>
      <c r="V119" s="29">
        <v>1.4630178639450415</v>
      </c>
      <c r="W119" s="29">
        <v>390.01227171238406</v>
      </c>
      <c r="X119" s="29">
        <v>43.930178201196711</v>
      </c>
      <c r="Y119" s="29">
        <v>3485.5070802202154</v>
      </c>
      <c r="Z119" s="30">
        <v>150.13000000000008</v>
      </c>
      <c r="AA119" s="29">
        <v>23.216592821023202</v>
      </c>
      <c r="AB119" s="29">
        <f t="shared" si="3"/>
        <v>3441.5769020190187</v>
      </c>
    </row>
    <row r="120" spans="1:28" hidden="1" x14ac:dyDescent="0.25">
      <c r="A120" s="25" t="s">
        <v>289</v>
      </c>
      <c r="B120" s="37" t="str">
        <f t="shared" si="2"/>
        <v>Falkirk2006</v>
      </c>
      <c r="C120" s="26" t="s">
        <v>248</v>
      </c>
      <c r="D120" s="26" t="s">
        <v>248</v>
      </c>
      <c r="E120" s="27" t="s">
        <v>263</v>
      </c>
      <c r="F120" s="26" t="s">
        <v>264</v>
      </c>
      <c r="G120" s="28">
        <v>2006</v>
      </c>
      <c r="H120" s="29">
        <v>261.37218094304416</v>
      </c>
      <c r="I120" s="29">
        <v>172.52147136640568</v>
      </c>
      <c r="J120" s="29">
        <v>1916.4692574046239</v>
      </c>
      <c r="K120" s="29">
        <v>53.77964798278277</v>
      </c>
      <c r="L120" s="29">
        <v>6.9871566584114913</v>
      </c>
      <c r="M120" s="29">
        <v>2411.1297143552683</v>
      </c>
      <c r="N120" s="29">
        <v>183.90669183212523</v>
      </c>
      <c r="O120" s="29">
        <v>204.47325294141382</v>
      </c>
      <c r="P120" s="29">
        <v>21.394880180497065</v>
      </c>
      <c r="Q120" s="29">
        <v>409.77482495403609</v>
      </c>
      <c r="R120" s="29">
        <v>101.08445652059497</v>
      </c>
      <c r="S120" s="29">
        <v>160.37538887248533</v>
      </c>
      <c r="T120" s="29">
        <v>124.91497228365837</v>
      </c>
      <c r="U120" s="29">
        <v>11.349041975929826</v>
      </c>
      <c r="V120" s="29">
        <v>1.7952463288938616</v>
      </c>
      <c r="W120" s="29">
        <v>399.51910598156235</v>
      </c>
      <c r="X120" s="29">
        <v>41.742740665096299</v>
      </c>
      <c r="Y120" s="29">
        <v>3262.1663859559631</v>
      </c>
      <c r="Z120" s="30">
        <v>151.09000000000006</v>
      </c>
      <c r="AA120" s="29">
        <v>21.590882162657767</v>
      </c>
      <c r="AB120" s="29">
        <f t="shared" si="3"/>
        <v>3220.4236452908667</v>
      </c>
    </row>
    <row r="121" spans="1:28" hidden="1" x14ac:dyDescent="0.25">
      <c r="A121" s="25" t="s">
        <v>289</v>
      </c>
      <c r="B121" s="37" t="str">
        <f t="shared" si="2"/>
        <v>Falkirk2007</v>
      </c>
      <c r="C121" s="26" t="s">
        <v>248</v>
      </c>
      <c r="D121" s="26" t="s">
        <v>248</v>
      </c>
      <c r="E121" s="27" t="s">
        <v>263</v>
      </c>
      <c r="F121" s="26" t="s">
        <v>264</v>
      </c>
      <c r="G121" s="28">
        <v>2007</v>
      </c>
      <c r="H121" s="29">
        <v>264.69031118828445</v>
      </c>
      <c r="I121" s="29">
        <v>160.73811843898599</v>
      </c>
      <c r="J121" s="29">
        <v>1809.1760041103628</v>
      </c>
      <c r="K121" s="29">
        <v>55.838047001683499</v>
      </c>
      <c r="L121" s="29">
        <v>6.9737300087195759</v>
      </c>
      <c r="M121" s="29">
        <v>2297.4162107480365</v>
      </c>
      <c r="N121" s="29">
        <v>180.6876377575484</v>
      </c>
      <c r="O121" s="29">
        <v>199.92449499436535</v>
      </c>
      <c r="P121" s="29">
        <v>20.033681638586447</v>
      </c>
      <c r="Q121" s="29">
        <v>400.64581439050022</v>
      </c>
      <c r="R121" s="29">
        <v>102.78049979708558</v>
      </c>
      <c r="S121" s="29">
        <v>162.50685025091457</v>
      </c>
      <c r="T121" s="29">
        <v>129.40810458716365</v>
      </c>
      <c r="U121" s="29">
        <v>12.654421372036539</v>
      </c>
      <c r="V121" s="29">
        <v>1.7766608521607026</v>
      </c>
      <c r="W121" s="29">
        <v>409.12653685936101</v>
      </c>
      <c r="X121" s="29">
        <v>40.275719667682445</v>
      </c>
      <c r="Y121" s="29">
        <v>3147.464281665581</v>
      </c>
      <c r="Z121" s="30">
        <v>152.32000000000002</v>
      </c>
      <c r="AA121" s="29">
        <v>20.663499748329706</v>
      </c>
      <c r="AB121" s="29">
        <f t="shared" si="3"/>
        <v>3107.1885619978984</v>
      </c>
    </row>
    <row r="122" spans="1:28" hidden="1" x14ac:dyDescent="0.25">
      <c r="A122" s="25" t="s">
        <v>289</v>
      </c>
      <c r="B122" s="37" t="str">
        <f t="shared" si="2"/>
        <v>Falkirk2008</v>
      </c>
      <c r="C122" s="26" t="s">
        <v>248</v>
      </c>
      <c r="D122" s="26" t="s">
        <v>248</v>
      </c>
      <c r="E122" s="27" t="s">
        <v>263</v>
      </c>
      <c r="F122" s="26" t="s">
        <v>264</v>
      </c>
      <c r="G122" s="28">
        <v>2008</v>
      </c>
      <c r="H122" s="29">
        <v>267.40440217805372</v>
      </c>
      <c r="I122" s="29">
        <v>163.16083499039792</v>
      </c>
      <c r="J122" s="29">
        <v>1767.737163394549</v>
      </c>
      <c r="K122" s="29">
        <v>50.636160153019325</v>
      </c>
      <c r="L122" s="29">
        <v>6.5155731340267424</v>
      </c>
      <c r="M122" s="29">
        <v>2255.4541338500467</v>
      </c>
      <c r="N122" s="29">
        <v>174.32121472971511</v>
      </c>
      <c r="O122" s="29">
        <v>205.62041462126135</v>
      </c>
      <c r="P122" s="29">
        <v>21.982535184564597</v>
      </c>
      <c r="Q122" s="29">
        <v>401.92416453554102</v>
      </c>
      <c r="R122" s="29">
        <v>97.234228875917594</v>
      </c>
      <c r="S122" s="29">
        <v>153.53995510881882</v>
      </c>
      <c r="T122" s="29">
        <v>128.96250627327947</v>
      </c>
      <c r="U122" s="29">
        <v>12.724004589402009</v>
      </c>
      <c r="V122" s="29">
        <v>1.7294110122053949</v>
      </c>
      <c r="W122" s="29">
        <v>394.19010585962326</v>
      </c>
      <c r="X122" s="29">
        <v>38.581456737589832</v>
      </c>
      <c r="Y122" s="29">
        <v>3090.1498609828004</v>
      </c>
      <c r="Z122" s="30">
        <v>153.29</v>
      </c>
      <c r="AA122" s="29">
        <v>20.158848333112406</v>
      </c>
      <c r="AB122" s="29">
        <f t="shared" si="3"/>
        <v>3051.5684042452108</v>
      </c>
    </row>
    <row r="123" spans="1:28" hidden="1" x14ac:dyDescent="0.25">
      <c r="A123" s="25" t="s">
        <v>289</v>
      </c>
      <c r="B123" s="37" t="str">
        <f t="shared" si="2"/>
        <v>Falkirk2009</v>
      </c>
      <c r="C123" s="26" t="s">
        <v>248</v>
      </c>
      <c r="D123" s="26" t="s">
        <v>248</v>
      </c>
      <c r="E123" s="27" t="s">
        <v>263</v>
      </c>
      <c r="F123" s="26" t="s">
        <v>264</v>
      </c>
      <c r="G123" s="28">
        <v>2009</v>
      </c>
      <c r="H123" s="29">
        <v>228.31065665002083</v>
      </c>
      <c r="I123" s="29">
        <v>103.48194757290406</v>
      </c>
      <c r="J123" s="29">
        <v>1869.6335453516485</v>
      </c>
      <c r="K123" s="29">
        <v>41.330231227694057</v>
      </c>
      <c r="L123" s="29">
        <v>6.8513887770073127</v>
      </c>
      <c r="M123" s="29">
        <v>2249.6077695792746</v>
      </c>
      <c r="N123" s="29">
        <v>154.9631061427902</v>
      </c>
      <c r="O123" s="29">
        <v>187.37420567684225</v>
      </c>
      <c r="P123" s="29">
        <v>19.161661997599097</v>
      </c>
      <c r="Q123" s="29">
        <v>361.4989738172315</v>
      </c>
      <c r="R123" s="29">
        <v>95.720888824415454</v>
      </c>
      <c r="S123" s="29">
        <v>148.02947638983701</v>
      </c>
      <c r="T123" s="29">
        <v>125.22993656874249</v>
      </c>
      <c r="U123" s="29">
        <v>12.785908912873888</v>
      </c>
      <c r="V123" s="29">
        <v>1.5624140055837232</v>
      </c>
      <c r="W123" s="29">
        <v>383.32862470145255</v>
      </c>
      <c r="X123" s="29">
        <v>45.778590734789276</v>
      </c>
      <c r="Y123" s="29">
        <v>3040.2139588327482</v>
      </c>
      <c r="Z123" s="30">
        <v>154.21</v>
      </c>
      <c r="AA123" s="29">
        <v>19.714765312448922</v>
      </c>
      <c r="AB123" s="29">
        <f t="shared" si="3"/>
        <v>2994.4353680979589</v>
      </c>
    </row>
    <row r="124" spans="1:28" hidden="1" x14ac:dyDescent="0.25">
      <c r="A124" s="25" t="s">
        <v>289</v>
      </c>
      <c r="B124" s="37" t="str">
        <f t="shared" si="2"/>
        <v>Falkirk2010</v>
      </c>
      <c r="C124" s="26" t="s">
        <v>248</v>
      </c>
      <c r="D124" s="26" t="s">
        <v>248</v>
      </c>
      <c r="E124" s="27" t="s">
        <v>263</v>
      </c>
      <c r="F124" s="26" t="s">
        <v>264</v>
      </c>
      <c r="G124" s="28">
        <v>2010</v>
      </c>
      <c r="H124" s="29">
        <v>237.66681332200233</v>
      </c>
      <c r="I124" s="29">
        <v>176.32876917722135</v>
      </c>
      <c r="J124" s="29">
        <v>1696.399305620336</v>
      </c>
      <c r="K124" s="29">
        <v>45.892488730955399</v>
      </c>
      <c r="L124" s="29">
        <v>6.8167595814637325</v>
      </c>
      <c r="M124" s="29">
        <v>2163.104136431979</v>
      </c>
      <c r="N124" s="29">
        <v>158.53386862242823</v>
      </c>
      <c r="O124" s="29">
        <v>206.92678581172922</v>
      </c>
      <c r="P124" s="29">
        <v>20.664037629479107</v>
      </c>
      <c r="Q124" s="29">
        <v>386.12469206363653</v>
      </c>
      <c r="R124" s="29">
        <v>97.405883065273457</v>
      </c>
      <c r="S124" s="29">
        <v>143.14858555190392</v>
      </c>
      <c r="T124" s="29">
        <v>123.57502153906847</v>
      </c>
      <c r="U124" s="29">
        <v>12.811506200470188</v>
      </c>
      <c r="V124" s="29">
        <v>1.6377499629705119</v>
      </c>
      <c r="W124" s="29">
        <v>378.57874631968662</v>
      </c>
      <c r="X124" s="29">
        <v>45.887613446737767</v>
      </c>
      <c r="Y124" s="29">
        <v>2973.6951882620401</v>
      </c>
      <c r="Z124" s="30">
        <v>155.13999999999999</v>
      </c>
      <c r="AA124" s="29">
        <v>19.167817379541319</v>
      </c>
      <c r="AB124" s="29">
        <f t="shared" si="3"/>
        <v>2927.8075748153024</v>
      </c>
    </row>
    <row r="125" spans="1:28" hidden="1" x14ac:dyDescent="0.25">
      <c r="A125" s="25" t="s">
        <v>289</v>
      </c>
      <c r="B125" s="37" t="str">
        <f t="shared" si="2"/>
        <v>Falkirk2011</v>
      </c>
      <c r="C125" s="26" t="s">
        <v>248</v>
      </c>
      <c r="D125" s="26" t="s">
        <v>248</v>
      </c>
      <c r="E125" s="27" t="s">
        <v>263</v>
      </c>
      <c r="F125" s="26" t="s">
        <v>264</v>
      </c>
      <c r="G125" s="28">
        <v>2011</v>
      </c>
      <c r="H125" s="29">
        <v>222.6650991289805</v>
      </c>
      <c r="I125" s="29">
        <v>157.18367061772906</v>
      </c>
      <c r="J125" s="29">
        <v>1743.3730077937371</v>
      </c>
      <c r="K125" s="29">
        <v>38.976485959008016</v>
      </c>
      <c r="L125" s="29">
        <v>7.0143721463042237</v>
      </c>
      <c r="M125" s="29">
        <v>2169.2126356457588</v>
      </c>
      <c r="N125" s="29">
        <v>150.5268569236531</v>
      </c>
      <c r="O125" s="29">
        <v>171.04130011199214</v>
      </c>
      <c r="P125" s="29">
        <v>18.626138761286008</v>
      </c>
      <c r="Q125" s="29">
        <v>340.19429579693127</v>
      </c>
      <c r="R125" s="29">
        <v>96.517433354494869</v>
      </c>
      <c r="S125" s="29">
        <v>143.13220816941606</v>
      </c>
      <c r="T125" s="29">
        <v>119.94245666734975</v>
      </c>
      <c r="U125" s="29">
        <v>12.655742260266095</v>
      </c>
      <c r="V125" s="29">
        <v>1.5230728976385532</v>
      </c>
      <c r="W125" s="29">
        <v>373.77091334916531</v>
      </c>
      <c r="X125" s="29">
        <v>39.647868665937779</v>
      </c>
      <c r="Y125" s="29">
        <v>2922.825713457793</v>
      </c>
      <c r="Z125" s="30">
        <v>156.25</v>
      </c>
      <c r="AA125" s="29">
        <v>18.706084566129874</v>
      </c>
      <c r="AB125" s="29">
        <f t="shared" si="3"/>
        <v>2883.177844791855</v>
      </c>
    </row>
    <row r="126" spans="1:28" hidden="1" x14ac:dyDescent="0.25">
      <c r="A126" s="25" t="s">
        <v>289</v>
      </c>
      <c r="B126" s="37" t="str">
        <f t="shared" si="2"/>
        <v>Falkirk2012</v>
      </c>
      <c r="C126" s="26" t="s">
        <v>248</v>
      </c>
      <c r="D126" s="26" t="s">
        <v>248</v>
      </c>
      <c r="E126" s="27" t="s">
        <v>263</v>
      </c>
      <c r="F126" s="26" t="s">
        <v>264</v>
      </c>
      <c r="G126" s="28">
        <v>2012</v>
      </c>
      <c r="H126" s="29">
        <v>221.42468704526291</v>
      </c>
      <c r="I126" s="29">
        <v>165.2860295178304</v>
      </c>
      <c r="J126" s="29">
        <v>1566.8115946724529</v>
      </c>
      <c r="K126" s="29">
        <v>35.497260428776428</v>
      </c>
      <c r="L126" s="29">
        <v>6.952785918053169</v>
      </c>
      <c r="M126" s="29">
        <v>1995.9723575823757</v>
      </c>
      <c r="N126" s="29">
        <v>157.50374883019518</v>
      </c>
      <c r="O126" s="29">
        <v>187.72465640725562</v>
      </c>
      <c r="P126" s="29">
        <v>17.864212542951019</v>
      </c>
      <c r="Q126" s="29">
        <v>363.09261778040184</v>
      </c>
      <c r="R126" s="29">
        <v>95.297817939092852</v>
      </c>
      <c r="S126" s="29">
        <v>145.16354714120047</v>
      </c>
      <c r="T126" s="29">
        <v>116.96522721132416</v>
      </c>
      <c r="U126" s="29">
        <v>12.818517444848618</v>
      </c>
      <c r="V126" s="29">
        <v>1.4993928366251859</v>
      </c>
      <c r="W126" s="29">
        <v>371.74450257309127</v>
      </c>
      <c r="X126" s="29">
        <v>32.585980917408719</v>
      </c>
      <c r="Y126" s="29">
        <v>2763.3954588532774</v>
      </c>
      <c r="Z126" s="30">
        <v>156.8000000000001</v>
      </c>
      <c r="AA126" s="29">
        <v>17.623695528400994</v>
      </c>
      <c r="AB126" s="29">
        <f t="shared" si="3"/>
        <v>2730.8094779358689</v>
      </c>
    </row>
    <row r="127" spans="1:28" hidden="1" x14ac:dyDescent="0.25">
      <c r="A127" s="25" t="s">
        <v>289</v>
      </c>
      <c r="B127" s="37" t="str">
        <f t="shared" si="2"/>
        <v>Falkirk2013</v>
      </c>
      <c r="C127" s="26" t="s">
        <v>248</v>
      </c>
      <c r="D127" s="26" t="s">
        <v>248</v>
      </c>
      <c r="E127" s="27" t="s">
        <v>263</v>
      </c>
      <c r="F127" s="26" t="s">
        <v>264</v>
      </c>
      <c r="G127" s="28">
        <v>2013</v>
      </c>
      <c r="H127" s="29">
        <v>204.73575898417803</v>
      </c>
      <c r="I127" s="29">
        <v>160.61192538544589</v>
      </c>
      <c r="J127" s="29">
        <v>1690.5174198773727</v>
      </c>
      <c r="K127" s="29">
        <v>32.280166153351608</v>
      </c>
      <c r="L127" s="29">
        <v>6.8933146537318208</v>
      </c>
      <c r="M127" s="29">
        <v>2095.0385850540802</v>
      </c>
      <c r="N127" s="29">
        <v>142.38372197969886</v>
      </c>
      <c r="O127" s="29">
        <v>192.64871616778134</v>
      </c>
      <c r="P127" s="29">
        <v>19.045720841447945</v>
      </c>
      <c r="Q127" s="29">
        <v>354.07815898892818</v>
      </c>
      <c r="R127" s="29">
        <v>95.38887752012181</v>
      </c>
      <c r="S127" s="29">
        <v>144.16711142799122</v>
      </c>
      <c r="T127" s="29">
        <v>116.50269821445974</v>
      </c>
      <c r="U127" s="29">
        <v>12.584210717565655</v>
      </c>
      <c r="V127" s="29">
        <v>1.5040830372250045</v>
      </c>
      <c r="W127" s="29">
        <v>370.14698091736346</v>
      </c>
      <c r="X127" s="29">
        <v>30.51994828348403</v>
      </c>
      <c r="Y127" s="29">
        <v>2849.7836732438554</v>
      </c>
      <c r="Z127" s="30">
        <v>157.13999999999996</v>
      </c>
      <c r="AA127" s="29">
        <v>18.13531674458353</v>
      </c>
      <c r="AB127" s="29">
        <f t="shared" si="3"/>
        <v>2819.2637249603713</v>
      </c>
    </row>
    <row r="128" spans="1:28" x14ac:dyDescent="0.25">
      <c r="A128" s="25" t="s">
        <v>289</v>
      </c>
      <c r="B128" s="37" t="str">
        <f t="shared" si="2"/>
        <v>Fife2005</v>
      </c>
      <c r="C128" s="26" t="s">
        <v>248</v>
      </c>
      <c r="D128" s="26" t="s">
        <v>248</v>
      </c>
      <c r="E128" s="27" t="s">
        <v>265</v>
      </c>
      <c r="F128" s="26" t="s">
        <v>266</v>
      </c>
      <c r="G128" s="28">
        <v>2005</v>
      </c>
      <c r="H128" s="29">
        <v>617.9052321580449</v>
      </c>
      <c r="I128" s="29">
        <v>589.28477637306298</v>
      </c>
      <c r="J128" s="29">
        <v>1028.4243360151152</v>
      </c>
      <c r="K128" s="29">
        <v>147.35114400108316</v>
      </c>
      <c r="L128" s="29">
        <v>35.091574662911221</v>
      </c>
      <c r="M128" s="29">
        <v>2418.0570632102172</v>
      </c>
      <c r="N128" s="29">
        <v>387.61063353624951</v>
      </c>
      <c r="O128" s="29">
        <v>551.82383362955818</v>
      </c>
      <c r="P128" s="29">
        <v>65.204264618677271</v>
      </c>
      <c r="Q128" s="29">
        <v>1004.638731784485</v>
      </c>
      <c r="R128" s="29">
        <v>348.32506437365862</v>
      </c>
      <c r="S128" s="29">
        <v>64.238226744525278</v>
      </c>
      <c r="T128" s="29">
        <v>236.16642726236734</v>
      </c>
      <c r="U128" s="29">
        <v>9.4305231043107405</v>
      </c>
      <c r="V128" s="29">
        <v>2.6929283855251875</v>
      </c>
      <c r="W128" s="29">
        <v>660.85316987038721</v>
      </c>
      <c r="X128" s="29">
        <v>169.72336786986182</v>
      </c>
      <c r="Y128" s="29">
        <v>4253.2723327349522</v>
      </c>
      <c r="Z128" s="30">
        <v>355.45000000000005</v>
      </c>
      <c r="AA128" s="29">
        <v>11.965880806681534</v>
      </c>
      <c r="AB128" s="29">
        <f t="shared" si="3"/>
        <v>4083.5489648650905</v>
      </c>
    </row>
    <row r="129" spans="1:28" x14ac:dyDescent="0.25">
      <c r="A129" s="25" t="s">
        <v>289</v>
      </c>
      <c r="B129" s="37" t="str">
        <f t="shared" si="2"/>
        <v>Fife2006</v>
      </c>
      <c r="C129" s="26" t="s">
        <v>248</v>
      </c>
      <c r="D129" s="26" t="s">
        <v>248</v>
      </c>
      <c r="E129" s="27" t="s">
        <v>265</v>
      </c>
      <c r="F129" s="26" t="s">
        <v>266</v>
      </c>
      <c r="G129" s="28">
        <v>2006</v>
      </c>
      <c r="H129" s="29">
        <v>627.00622810915354</v>
      </c>
      <c r="I129" s="29">
        <v>613.28942691536997</v>
      </c>
      <c r="J129" s="29">
        <v>1226.9823230301452</v>
      </c>
      <c r="K129" s="29">
        <v>134.06901293555237</v>
      </c>
      <c r="L129" s="29">
        <v>35.197569887678334</v>
      </c>
      <c r="M129" s="29">
        <v>2636.5445608778996</v>
      </c>
      <c r="N129" s="29">
        <v>401.73665311997411</v>
      </c>
      <c r="O129" s="29">
        <v>529.77166853977212</v>
      </c>
      <c r="P129" s="29">
        <v>63.250271031723699</v>
      </c>
      <c r="Q129" s="29">
        <v>994.75859269146997</v>
      </c>
      <c r="R129" s="29">
        <v>350.81519789671563</v>
      </c>
      <c r="S129" s="29">
        <v>64.320051168588407</v>
      </c>
      <c r="T129" s="29">
        <v>240.77201690105872</v>
      </c>
      <c r="U129" s="29">
        <v>9.2965468986263691</v>
      </c>
      <c r="V129" s="29">
        <v>3.019101376754922</v>
      </c>
      <c r="W129" s="29">
        <v>668.22291424174409</v>
      </c>
      <c r="X129" s="29">
        <v>161.49881934064013</v>
      </c>
      <c r="Y129" s="29">
        <v>4461.0248871517542</v>
      </c>
      <c r="Z129" s="30">
        <v>357.26000000000016</v>
      </c>
      <c r="AA129" s="29">
        <v>12.486774022145642</v>
      </c>
      <c r="AB129" s="29">
        <f t="shared" si="3"/>
        <v>4299.5260678111144</v>
      </c>
    </row>
    <row r="130" spans="1:28" x14ac:dyDescent="0.25">
      <c r="A130" s="25" t="s">
        <v>289</v>
      </c>
      <c r="B130" s="37" t="str">
        <f t="shared" ref="B130:B193" si="4">E130&amp;G130</f>
        <v>Fife2007</v>
      </c>
      <c r="C130" s="26" t="s">
        <v>248</v>
      </c>
      <c r="D130" s="26" t="s">
        <v>248</v>
      </c>
      <c r="E130" s="27" t="s">
        <v>265</v>
      </c>
      <c r="F130" s="26" t="s">
        <v>266</v>
      </c>
      <c r="G130" s="28">
        <v>2007</v>
      </c>
      <c r="H130" s="29">
        <v>579.31618121450299</v>
      </c>
      <c r="I130" s="29">
        <v>669.15552520948791</v>
      </c>
      <c r="J130" s="29">
        <v>1099.9491302129006</v>
      </c>
      <c r="K130" s="29">
        <v>185.26727318154218</v>
      </c>
      <c r="L130" s="29">
        <v>38.890241229402186</v>
      </c>
      <c r="M130" s="29">
        <v>2572.5783510478359</v>
      </c>
      <c r="N130" s="29">
        <v>398.15739422239216</v>
      </c>
      <c r="O130" s="29">
        <v>520.07346682767457</v>
      </c>
      <c r="P130" s="29">
        <v>57.470379068982261</v>
      </c>
      <c r="Q130" s="29">
        <v>975.70124011904909</v>
      </c>
      <c r="R130" s="29">
        <v>350.01852234834263</v>
      </c>
      <c r="S130" s="29">
        <v>66.297906855076235</v>
      </c>
      <c r="T130" s="29">
        <v>252.75184309703036</v>
      </c>
      <c r="U130" s="29">
        <v>10.683926007482009</v>
      </c>
      <c r="V130" s="29">
        <v>2.9800587522460864</v>
      </c>
      <c r="W130" s="29">
        <v>682.7322570601774</v>
      </c>
      <c r="X130" s="29">
        <v>153.38167907736582</v>
      </c>
      <c r="Y130" s="29">
        <v>4384.393527304429</v>
      </c>
      <c r="Z130" s="30">
        <v>358.75</v>
      </c>
      <c r="AA130" s="29">
        <v>12.221305999454854</v>
      </c>
      <c r="AB130" s="29">
        <f t="shared" si="3"/>
        <v>4231.0118482270627</v>
      </c>
    </row>
    <row r="131" spans="1:28" x14ac:dyDescent="0.25">
      <c r="A131" s="25" t="s">
        <v>289</v>
      </c>
      <c r="B131" s="37" t="str">
        <f t="shared" si="4"/>
        <v>Fife2008</v>
      </c>
      <c r="C131" s="26" t="s">
        <v>248</v>
      </c>
      <c r="D131" s="26" t="s">
        <v>248</v>
      </c>
      <c r="E131" s="27" t="s">
        <v>265</v>
      </c>
      <c r="F131" s="26" t="s">
        <v>266</v>
      </c>
      <c r="G131" s="28">
        <v>2008</v>
      </c>
      <c r="H131" s="29">
        <v>563.17205911210874</v>
      </c>
      <c r="I131" s="29">
        <v>655.0744072465734</v>
      </c>
      <c r="J131" s="29">
        <v>1119.146037357074</v>
      </c>
      <c r="K131" s="29">
        <v>121.15145389955033</v>
      </c>
      <c r="L131" s="29">
        <v>33.647421963303209</v>
      </c>
      <c r="M131" s="29">
        <v>2492.1913795786095</v>
      </c>
      <c r="N131" s="29">
        <v>382.61778633913747</v>
      </c>
      <c r="O131" s="29">
        <v>535.19599434313307</v>
      </c>
      <c r="P131" s="29">
        <v>62.417717588710104</v>
      </c>
      <c r="Q131" s="29">
        <v>980.23149827098064</v>
      </c>
      <c r="R131" s="29">
        <v>328.88103492710604</v>
      </c>
      <c r="S131" s="29">
        <v>63.684919082536794</v>
      </c>
      <c r="T131" s="29">
        <v>250.9933954730559</v>
      </c>
      <c r="U131" s="29">
        <v>10.79030954754764</v>
      </c>
      <c r="V131" s="29">
        <v>2.884057208309263</v>
      </c>
      <c r="W131" s="29">
        <v>657.23371623855564</v>
      </c>
      <c r="X131" s="29">
        <v>148.69842363354414</v>
      </c>
      <c r="Y131" s="29">
        <v>4278.3550177216894</v>
      </c>
      <c r="Z131" s="30">
        <v>360.0499999999999</v>
      </c>
      <c r="AA131" s="29">
        <v>11.882669122959841</v>
      </c>
      <c r="AB131" s="29">
        <f t="shared" ref="AB131:AB194" si="5">Y131-X131</f>
        <v>4129.6565940881455</v>
      </c>
    </row>
    <row r="132" spans="1:28" x14ac:dyDescent="0.25">
      <c r="A132" s="25" t="s">
        <v>289</v>
      </c>
      <c r="B132" s="37" t="str">
        <f t="shared" si="4"/>
        <v>Fife2009</v>
      </c>
      <c r="C132" s="26" t="s">
        <v>248</v>
      </c>
      <c r="D132" s="26" t="s">
        <v>248</v>
      </c>
      <c r="E132" s="27" t="s">
        <v>265</v>
      </c>
      <c r="F132" s="26" t="s">
        <v>266</v>
      </c>
      <c r="G132" s="28">
        <v>2009</v>
      </c>
      <c r="H132" s="29">
        <v>470.15535909942804</v>
      </c>
      <c r="I132" s="29">
        <v>399.24905364745325</v>
      </c>
      <c r="J132" s="29">
        <v>1043.1507078560783</v>
      </c>
      <c r="K132" s="29">
        <v>107.96376329499374</v>
      </c>
      <c r="L132" s="29">
        <v>37.23690452409204</v>
      </c>
      <c r="M132" s="29">
        <v>2057.755788422045</v>
      </c>
      <c r="N132" s="29">
        <v>341.46972345973541</v>
      </c>
      <c r="O132" s="29">
        <v>475.91719740289312</v>
      </c>
      <c r="P132" s="29">
        <v>55.884597685392102</v>
      </c>
      <c r="Q132" s="29">
        <v>873.27151854802071</v>
      </c>
      <c r="R132" s="29">
        <v>322.139586162174</v>
      </c>
      <c r="S132" s="29">
        <v>62.351306474295811</v>
      </c>
      <c r="T132" s="29">
        <v>240.98388211828001</v>
      </c>
      <c r="U132" s="29">
        <v>10.85791224430575</v>
      </c>
      <c r="V132" s="29">
        <v>2.5979776081437183</v>
      </c>
      <c r="W132" s="29">
        <v>638.93066460719945</v>
      </c>
      <c r="X132" s="29">
        <v>145.01705385831391</v>
      </c>
      <c r="Y132" s="29">
        <v>3714.9750254355786</v>
      </c>
      <c r="Z132" s="30">
        <v>361.40999999999991</v>
      </c>
      <c r="AA132" s="29">
        <v>10.279115202776845</v>
      </c>
      <c r="AB132" s="29">
        <f t="shared" si="5"/>
        <v>3569.9579715772647</v>
      </c>
    </row>
    <row r="133" spans="1:28" x14ac:dyDescent="0.25">
      <c r="A133" s="25" t="s">
        <v>289</v>
      </c>
      <c r="B133" s="37" t="str">
        <f t="shared" si="4"/>
        <v>Fife2010</v>
      </c>
      <c r="C133" s="26" t="s">
        <v>248</v>
      </c>
      <c r="D133" s="26" t="s">
        <v>248</v>
      </c>
      <c r="E133" s="27" t="s">
        <v>265</v>
      </c>
      <c r="F133" s="26" t="s">
        <v>266</v>
      </c>
      <c r="G133" s="28">
        <v>2010</v>
      </c>
      <c r="H133" s="29">
        <v>480.17369678641035</v>
      </c>
      <c r="I133" s="29">
        <v>792.83176535663165</v>
      </c>
      <c r="J133" s="29">
        <v>1060.2498668441103</v>
      </c>
      <c r="K133" s="29">
        <v>112.54931857772435</v>
      </c>
      <c r="L133" s="29">
        <v>35.683218193571747</v>
      </c>
      <c r="M133" s="29">
        <v>2481.4878657584486</v>
      </c>
      <c r="N133" s="29">
        <v>349.091909769739</v>
      </c>
      <c r="O133" s="29">
        <v>525.10085514675063</v>
      </c>
      <c r="P133" s="29">
        <v>61.013412390332256</v>
      </c>
      <c r="Q133" s="29">
        <v>935.20617730682193</v>
      </c>
      <c r="R133" s="29">
        <v>316.28124029451465</v>
      </c>
      <c r="S133" s="29">
        <v>61.839777682695733</v>
      </c>
      <c r="T133" s="29">
        <v>238.8012728694838</v>
      </c>
      <c r="U133" s="29">
        <v>10.853315651655173</v>
      </c>
      <c r="V133" s="29">
        <v>2.7359200140949662</v>
      </c>
      <c r="W133" s="29">
        <v>630.51152651244433</v>
      </c>
      <c r="X133" s="29">
        <v>132.96944952698141</v>
      </c>
      <c r="Y133" s="29">
        <v>4180.1750191046958</v>
      </c>
      <c r="Z133" s="30">
        <v>362.61000000000007</v>
      </c>
      <c r="AA133" s="29">
        <v>11.528019136550826</v>
      </c>
      <c r="AB133" s="29">
        <f t="shared" si="5"/>
        <v>4047.2055695777144</v>
      </c>
    </row>
    <row r="134" spans="1:28" x14ac:dyDescent="0.25">
      <c r="A134" s="25" t="s">
        <v>289</v>
      </c>
      <c r="B134" s="37" t="str">
        <f t="shared" si="4"/>
        <v>Fife2011</v>
      </c>
      <c r="C134" s="26" t="s">
        <v>248</v>
      </c>
      <c r="D134" s="26" t="s">
        <v>248</v>
      </c>
      <c r="E134" s="27" t="s">
        <v>265</v>
      </c>
      <c r="F134" s="26" t="s">
        <v>266</v>
      </c>
      <c r="G134" s="28">
        <v>2011</v>
      </c>
      <c r="H134" s="29">
        <v>467.70943057385512</v>
      </c>
      <c r="I134" s="29">
        <v>560.72967149813076</v>
      </c>
      <c r="J134" s="29">
        <v>1018.1768176812329</v>
      </c>
      <c r="K134" s="29">
        <v>97.562969473228236</v>
      </c>
      <c r="L134" s="29">
        <v>38.007434947924054</v>
      </c>
      <c r="M134" s="29">
        <v>2182.1863241743713</v>
      </c>
      <c r="N134" s="29">
        <v>333.08308546239743</v>
      </c>
      <c r="O134" s="29">
        <v>433.77645890314989</v>
      </c>
      <c r="P134" s="29">
        <v>52.708852201163765</v>
      </c>
      <c r="Q134" s="29">
        <v>819.56839656671104</v>
      </c>
      <c r="R134" s="29">
        <v>315.40150172623396</v>
      </c>
      <c r="S134" s="29">
        <v>59.72994933074542</v>
      </c>
      <c r="T134" s="29">
        <v>228.7595416425375</v>
      </c>
      <c r="U134" s="29">
        <v>10.729603194654361</v>
      </c>
      <c r="V134" s="29">
        <v>2.549796179377334</v>
      </c>
      <c r="W134" s="29">
        <v>617.17039207354856</v>
      </c>
      <c r="X134" s="29">
        <v>120.96687147042093</v>
      </c>
      <c r="Y134" s="29">
        <v>3739.8919842850514</v>
      </c>
      <c r="Z134" s="30">
        <v>365.2999999999999</v>
      </c>
      <c r="AA134" s="29">
        <v>10.237864725663982</v>
      </c>
      <c r="AB134" s="29">
        <f t="shared" si="5"/>
        <v>3618.9251128146307</v>
      </c>
    </row>
    <row r="135" spans="1:28" x14ac:dyDescent="0.25">
      <c r="A135" s="25" t="s">
        <v>289</v>
      </c>
      <c r="B135" s="37" t="str">
        <f t="shared" si="4"/>
        <v>Fife2012</v>
      </c>
      <c r="C135" s="26" t="s">
        <v>248</v>
      </c>
      <c r="D135" s="26" t="s">
        <v>248</v>
      </c>
      <c r="E135" s="27" t="s">
        <v>265</v>
      </c>
      <c r="F135" s="26" t="s">
        <v>266</v>
      </c>
      <c r="G135" s="28">
        <v>2012</v>
      </c>
      <c r="H135" s="29">
        <v>520.53610921867016</v>
      </c>
      <c r="I135" s="29">
        <v>527.02972410970585</v>
      </c>
      <c r="J135" s="29">
        <v>963.85630027237789</v>
      </c>
      <c r="K135" s="29">
        <v>90.141929050277412</v>
      </c>
      <c r="L135" s="29">
        <v>37.361204527528116</v>
      </c>
      <c r="M135" s="29">
        <v>2138.9252671785594</v>
      </c>
      <c r="N135" s="29">
        <v>351.15675009427423</v>
      </c>
      <c r="O135" s="29">
        <v>478.33468589962672</v>
      </c>
      <c r="P135" s="29">
        <v>50.958647904691631</v>
      </c>
      <c r="Q135" s="29">
        <v>880.45008389859254</v>
      </c>
      <c r="R135" s="29">
        <v>311.90553430241641</v>
      </c>
      <c r="S135" s="29">
        <v>58.887226664050011</v>
      </c>
      <c r="T135" s="29">
        <v>220.20331994297572</v>
      </c>
      <c r="U135" s="29">
        <v>10.815568222209256</v>
      </c>
      <c r="V135" s="29">
        <v>2.4657778637976171</v>
      </c>
      <c r="W135" s="29">
        <v>604.27742699544888</v>
      </c>
      <c r="X135" s="29">
        <v>112.70983084645255</v>
      </c>
      <c r="Y135" s="29">
        <v>3736.3626089190534</v>
      </c>
      <c r="Z135" s="30">
        <v>366.21999999999991</v>
      </c>
      <c r="AA135" s="29">
        <v>10.202508352681596</v>
      </c>
      <c r="AB135" s="29">
        <f t="shared" si="5"/>
        <v>3623.652778072601</v>
      </c>
    </row>
    <row r="136" spans="1:28" x14ac:dyDescent="0.25">
      <c r="A136" s="25" t="s">
        <v>289</v>
      </c>
      <c r="B136" s="37" t="str">
        <f t="shared" si="4"/>
        <v>Fife2013</v>
      </c>
      <c r="C136" s="26" t="s">
        <v>248</v>
      </c>
      <c r="D136" s="26" t="s">
        <v>248</v>
      </c>
      <c r="E136" s="27" t="s">
        <v>265</v>
      </c>
      <c r="F136" s="26" t="s">
        <v>266</v>
      </c>
      <c r="G136" s="28">
        <v>2013</v>
      </c>
      <c r="H136" s="29">
        <v>484.90746683657181</v>
      </c>
      <c r="I136" s="29">
        <v>364.38802749074273</v>
      </c>
      <c r="J136" s="29">
        <v>786.64071546399975</v>
      </c>
      <c r="K136" s="29">
        <v>123.26845995117019</v>
      </c>
      <c r="L136" s="29">
        <v>38.523956557492248</v>
      </c>
      <c r="M136" s="29">
        <v>1797.7286262999769</v>
      </c>
      <c r="N136" s="29">
        <v>318.55927688992671</v>
      </c>
      <c r="O136" s="29">
        <v>486.12232170845704</v>
      </c>
      <c r="P136" s="29">
        <v>54.352032999140732</v>
      </c>
      <c r="Q136" s="29">
        <v>859.0336315975245</v>
      </c>
      <c r="R136" s="29">
        <v>306.34954480029455</v>
      </c>
      <c r="S136" s="29">
        <v>58.526804254366823</v>
      </c>
      <c r="T136" s="29">
        <v>221.18423623576481</v>
      </c>
      <c r="U136" s="29">
        <v>10.67572048051462</v>
      </c>
      <c r="V136" s="29">
        <v>2.5125111595544967</v>
      </c>
      <c r="W136" s="29">
        <v>599.24881693049531</v>
      </c>
      <c r="X136" s="29">
        <v>102.3550221748751</v>
      </c>
      <c r="Y136" s="29">
        <v>3358.3660970028714</v>
      </c>
      <c r="Z136" s="30">
        <v>366.90999999999991</v>
      </c>
      <c r="AA136" s="29">
        <v>9.1531059306175138</v>
      </c>
      <c r="AB136" s="29">
        <f t="shared" si="5"/>
        <v>3256.0110748279963</v>
      </c>
    </row>
    <row r="137" spans="1:28" hidden="1" x14ac:dyDescent="0.25">
      <c r="A137" s="25" t="s">
        <v>289</v>
      </c>
      <c r="B137" s="37" t="str">
        <f t="shared" si="4"/>
        <v>Glasgow City2005</v>
      </c>
      <c r="C137" s="26" t="s">
        <v>248</v>
      </c>
      <c r="D137" s="26" t="s">
        <v>248</v>
      </c>
      <c r="E137" s="27" t="s">
        <v>106</v>
      </c>
      <c r="F137" s="26" t="s">
        <v>267</v>
      </c>
      <c r="G137" s="28">
        <v>2005</v>
      </c>
      <c r="H137" s="29">
        <v>1100.4088851499273</v>
      </c>
      <c r="I137" s="29">
        <v>566.52719371965668</v>
      </c>
      <c r="J137" s="29">
        <v>2.4877070323363863</v>
      </c>
      <c r="K137" s="29">
        <v>93.271021208523365</v>
      </c>
      <c r="L137" s="29">
        <v>1.4961699899698684</v>
      </c>
      <c r="M137" s="29">
        <v>1764.1909771004134</v>
      </c>
      <c r="N137" s="29">
        <v>695.53130695332084</v>
      </c>
      <c r="O137" s="29">
        <v>702.1815916435246</v>
      </c>
      <c r="P137" s="29">
        <v>9.1739047541098344</v>
      </c>
      <c r="Q137" s="29">
        <v>1406.8868033509552</v>
      </c>
      <c r="R137" s="29">
        <v>219.7651959882237</v>
      </c>
      <c r="S137" s="29">
        <v>329.47642586256802</v>
      </c>
      <c r="T137" s="29">
        <v>320.38701062044254</v>
      </c>
      <c r="U137" s="29">
        <v>5.3182871294270315</v>
      </c>
      <c r="V137" s="29">
        <v>3.502148927076155</v>
      </c>
      <c r="W137" s="29">
        <v>878.4490685277375</v>
      </c>
      <c r="X137" s="29">
        <v>20.062912404862587</v>
      </c>
      <c r="Y137" s="29">
        <v>4069.5897613839697</v>
      </c>
      <c r="Z137" s="30">
        <v>569.2399999999999</v>
      </c>
      <c r="AA137" s="29">
        <v>7.1491633781603019</v>
      </c>
      <c r="AB137" s="29">
        <f t="shared" si="5"/>
        <v>4049.5268489791069</v>
      </c>
    </row>
    <row r="138" spans="1:28" hidden="1" x14ac:dyDescent="0.25">
      <c r="A138" s="25" t="s">
        <v>289</v>
      </c>
      <c r="B138" s="37" t="str">
        <f t="shared" si="4"/>
        <v>Glasgow City2006</v>
      </c>
      <c r="C138" s="26" t="s">
        <v>248</v>
      </c>
      <c r="D138" s="26" t="s">
        <v>248</v>
      </c>
      <c r="E138" s="27" t="s">
        <v>106</v>
      </c>
      <c r="F138" s="26" t="s">
        <v>267</v>
      </c>
      <c r="G138" s="28">
        <v>2006</v>
      </c>
      <c r="H138" s="29">
        <v>1165.191293598476</v>
      </c>
      <c r="I138" s="29">
        <v>536.79555890306915</v>
      </c>
      <c r="J138" s="29">
        <v>2.244959223310381</v>
      </c>
      <c r="K138" s="29">
        <v>87.295292312124545</v>
      </c>
      <c r="L138" s="29">
        <v>1.5003004980548245</v>
      </c>
      <c r="M138" s="29">
        <v>1793.027404535035</v>
      </c>
      <c r="N138" s="29">
        <v>713.63538809750639</v>
      </c>
      <c r="O138" s="29">
        <v>670.21795310779441</v>
      </c>
      <c r="P138" s="29">
        <v>8.5529201758951601</v>
      </c>
      <c r="Q138" s="29">
        <v>1392.4062613811959</v>
      </c>
      <c r="R138" s="29">
        <v>211.08359653257475</v>
      </c>
      <c r="S138" s="29">
        <v>331.92123059214913</v>
      </c>
      <c r="T138" s="29">
        <v>321.24093159543168</v>
      </c>
      <c r="U138" s="29">
        <v>5.2046132549121848</v>
      </c>
      <c r="V138" s="29">
        <v>3.8545509640167634</v>
      </c>
      <c r="W138" s="29">
        <v>873.30492293908446</v>
      </c>
      <c r="X138" s="29">
        <v>18.929164483864188</v>
      </c>
      <c r="Y138" s="29">
        <v>4077.6677533391789</v>
      </c>
      <c r="Z138" s="30">
        <v>568.47999999999968</v>
      </c>
      <c r="AA138" s="29">
        <v>7.1729308917449712</v>
      </c>
      <c r="AB138" s="29">
        <f t="shared" si="5"/>
        <v>4058.7385888553149</v>
      </c>
    </row>
    <row r="139" spans="1:28" hidden="1" x14ac:dyDescent="0.25">
      <c r="A139" s="25" t="s">
        <v>289</v>
      </c>
      <c r="B139" s="37" t="str">
        <f t="shared" si="4"/>
        <v>Glasgow City2007</v>
      </c>
      <c r="C139" s="26" t="s">
        <v>248</v>
      </c>
      <c r="D139" s="26" t="s">
        <v>248</v>
      </c>
      <c r="E139" s="27" t="s">
        <v>106</v>
      </c>
      <c r="F139" s="26" t="s">
        <v>267</v>
      </c>
      <c r="G139" s="28">
        <v>2007</v>
      </c>
      <c r="H139" s="29">
        <v>1145.8512300018244</v>
      </c>
      <c r="I139" s="29">
        <v>504.02204838072674</v>
      </c>
      <c r="J139" s="29">
        <v>2.1993017791738194</v>
      </c>
      <c r="K139" s="29">
        <v>87.531050449095787</v>
      </c>
      <c r="L139" s="29">
        <v>1.6380075974090165</v>
      </c>
      <c r="M139" s="29">
        <v>1741.2416382082299</v>
      </c>
      <c r="N139" s="29">
        <v>688.25874082109613</v>
      </c>
      <c r="O139" s="29">
        <v>646.74750313854258</v>
      </c>
      <c r="P139" s="29">
        <v>7.972463217092769</v>
      </c>
      <c r="Q139" s="29">
        <v>1342.9787071767314</v>
      </c>
      <c r="R139" s="29">
        <v>207.14336471678786</v>
      </c>
      <c r="S139" s="29">
        <v>333.87395053988456</v>
      </c>
      <c r="T139" s="29">
        <v>332.24889762897726</v>
      </c>
      <c r="U139" s="29">
        <v>5.8595627857666832</v>
      </c>
      <c r="V139" s="29">
        <v>3.7894516834716332</v>
      </c>
      <c r="W139" s="29">
        <v>882.91522735488797</v>
      </c>
      <c r="X139" s="29">
        <v>18.211418025727831</v>
      </c>
      <c r="Y139" s="29">
        <v>3985.3469907655767</v>
      </c>
      <c r="Z139" s="30">
        <v>571.7600000000001</v>
      </c>
      <c r="AA139" s="29">
        <v>6.9703144514579121</v>
      </c>
      <c r="AB139" s="29">
        <f t="shared" si="5"/>
        <v>3967.1355727398491</v>
      </c>
    </row>
    <row r="140" spans="1:28" hidden="1" x14ac:dyDescent="0.25">
      <c r="A140" s="25" t="s">
        <v>289</v>
      </c>
      <c r="B140" s="37" t="str">
        <f t="shared" si="4"/>
        <v>Glasgow City2008</v>
      </c>
      <c r="C140" s="26" t="s">
        <v>248</v>
      </c>
      <c r="D140" s="26" t="s">
        <v>248</v>
      </c>
      <c r="E140" s="27" t="s">
        <v>106</v>
      </c>
      <c r="F140" s="26" t="s">
        <v>267</v>
      </c>
      <c r="G140" s="28">
        <v>2008</v>
      </c>
      <c r="H140" s="29">
        <v>1199.6248225258305</v>
      </c>
      <c r="I140" s="29">
        <v>551.88792204346532</v>
      </c>
      <c r="J140" s="29">
        <v>2.1875070478102288</v>
      </c>
      <c r="K140" s="29">
        <v>91.25430735001963</v>
      </c>
      <c r="L140" s="29">
        <v>1.3894006509877181</v>
      </c>
      <c r="M140" s="29">
        <v>1846.3439596181133</v>
      </c>
      <c r="N140" s="29">
        <v>664.8624976291959</v>
      </c>
      <c r="O140" s="29">
        <v>672.03763010608395</v>
      </c>
      <c r="P140" s="29">
        <v>8.5790079751397084</v>
      </c>
      <c r="Q140" s="29">
        <v>1345.4791357104198</v>
      </c>
      <c r="R140" s="29">
        <v>193.71278025379979</v>
      </c>
      <c r="S140" s="29">
        <v>327.43103641802389</v>
      </c>
      <c r="T140" s="29">
        <v>327.88876062131214</v>
      </c>
      <c r="U140" s="29">
        <v>5.8190085126880167</v>
      </c>
      <c r="V140" s="29">
        <v>3.7249995101913571</v>
      </c>
      <c r="W140" s="29">
        <v>858.57658531601521</v>
      </c>
      <c r="X140" s="29">
        <v>17.288087899254307</v>
      </c>
      <c r="Y140" s="29">
        <v>4067.6877685438021</v>
      </c>
      <c r="Z140" s="30">
        <v>576.20000000000027</v>
      </c>
      <c r="AA140" s="29">
        <v>7.0595067138906629</v>
      </c>
      <c r="AB140" s="29">
        <f t="shared" si="5"/>
        <v>4050.399680644548</v>
      </c>
    </row>
    <row r="141" spans="1:28" hidden="1" x14ac:dyDescent="0.25">
      <c r="A141" s="25" t="s">
        <v>289</v>
      </c>
      <c r="B141" s="37" t="str">
        <f t="shared" si="4"/>
        <v>Glasgow City2009</v>
      </c>
      <c r="C141" s="26" t="s">
        <v>248</v>
      </c>
      <c r="D141" s="26" t="s">
        <v>248</v>
      </c>
      <c r="E141" s="27" t="s">
        <v>106</v>
      </c>
      <c r="F141" s="26" t="s">
        <v>267</v>
      </c>
      <c r="G141" s="28">
        <v>2009</v>
      </c>
      <c r="H141" s="29">
        <v>899.82839407940253</v>
      </c>
      <c r="I141" s="29">
        <v>503.19964845207323</v>
      </c>
      <c r="J141" s="29">
        <v>0.8850987581484262</v>
      </c>
      <c r="K141" s="29">
        <v>77.841649656212141</v>
      </c>
      <c r="L141" s="29">
        <v>1.5404521973975802</v>
      </c>
      <c r="M141" s="29">
        <v>1483.2952431432341</v>
      </c>
      <c r="N141" s="29">
        <v>578.95666352682804</v>
      </c>
      <c r="O141" s="29">
        <v>606.9987317412706</v>
      </c>
      <c r="P141" s="29">
        <v>7.6521751105598694</v>
      </c>
      <c r="Q141" s="29">
        <v>1193.6075703786585</v>
      </c>
      <c r="R141" s="29">
        <v>189.95082127366186</v>
      </c>
      <c r="S141" s="29">
        <v>317.71141286059458</v>
      </c>
      <c r="T141" s="29">
        <v>313.96068742357551</v>
      </c>
      <c r="U141" s="29">
        <v>5.8169901079100237</v>
      </c>
      <c r="V141" s="29">
        <v>3.3437092344445993</v>
      </c>
      <c r="W141" s="29">
        <v>830.78362090018652</v>
      </c>
      <c r="X141" s="29">
        <v>16.590489537693337</v>
      </c>
      <c r="Y141" s="29">
        <v>3524.2769239597724</v>
      </c>
      <c r="Z141" s="30">
        <v>581.62000000000035</v>
      </c>
      <c r="AA141" s="29">
        <v>6.0594149512736326</v>
      </c>
      <c r="AB141" s="29">
        <f t="shared" si="5"/>
        <v>3507.6864344220789</v>
      </c>
    </row>
    <row r="142" spans="1:28" hidden="1" x14ac:dyDescent="0.25">
      <c r="A142" s="25" t="s">
        <v>289</v>
      </c>
      <c r="B142" s="37" t="str">
        <f t="shared" si="4"/>
        <v>Glasgow City2010</v>
      </c>
      <c r="C142" s="26" t="s">
        <v>248</v>
      </c>
      <c r="D142" s="26" t="s">
        <v>248</v>
      </c>
      <c r="E142" s="27" t="s">
        <v>106</v>
      </c>
      <c r="F142" s="26" t="s">
        <v>267</v>
      </c>
      <c r="G142" s="28">
        <v>2010</v>
      </c>
      <c r="H142" s="29">
        <v>981.73370719246441</v>
      </c>
      <c r="I142" s="29">
        <v>543.95534004690353</v>
      </c>
      <c r="J142" s="29">
        <v>1.468894830167691</v>
      </c>
      <c r="K142" s="29">
        <v>78.95862853100985</v>
      </c>
      <c r="L142" s="29">
        <v>1.4626011366737617</v>
      </c>
      <c r="M142" s="29">
        <v>1607.5791717372194</v>
      </c>
      <c r="N142" s="29">
        <v>582.77790155118498</v>
      </c>
      <c r="O142" s="29">
        <v>670.07099995111389</v>
      </c>
      <c r="P142" s="29">
        <v>8.1136868401443074</v>
      </c>
      <c r="Q142" s="29">
        <v>1260.962588342443</v>
      </c>
      <c r="R142" s="29">
        <v>189.05925294253564</v>
      </c>
      <c r="S142" s="29">
        <v>315.58717986461795</v>
      </c>
      <c r="T142" s="29">
        <v>306.96872749449403</v>
      </c>
      <c r="U142" s="29">
        <v>5.8318721920502377</v>
      </c>
      <c r="V142" s="29">
        <v>3.5090124009767707</v>
      </c>
      <c r="W142" s="29">
        <v>820.95604489467462</v>
      </c>
      <c r="X142" s="29">
        <v>15.227871474967541</v>
      </c>
      <c r="Y142" s="29">
        <v>3704.7256764493054</v>
      </c>
      <c r="Z142" s="30">
        <v>586.5</v>
      </c>
      <c r="AA142" s="29">
        <v>6.316667820032916</v>
      </c>
      <c r="AB142" s="29">
        <f t="shared" si="5"/>
        <v>3689.4978049743377</v>
      </c>
    </row>
    <row r="143" spans="1:28" hidden="1" x14ac:dyDescent="0.25">
      <c r="A143" s="25" t="s">
        <v>289</v>
      </c>
      <c r="B143" s="37" t="str">
        <f t="shared" si="4"/>
        <v>Glasgow City2011</v>
      </c>
      <c r="C143" s="26" t="s">
        <v>248</v>
      </c>
      <c r="D143" s="26" t="s">
        <v>248</v>
      </c>
      <c r="E143" s="27" t="s">
        <v>106</v>
      </c>
      <c r="F143" s="26" t="s">
        <v>267</v>
      </c>
      <c r="G143" s="28">
        <v>2011</v>
      </c>
      <c r="H143" s="29">
        <v>959.16135404019656</v>
      </c>
      <c r="I143" s="29">
        <v>466.33939510717562</v>
      </c>
      <c r="J143" s="29">
        <v>0.49687176881534295</v>
      </c>
      <c r="K143" s="29">
        <v>69.354022716526018</v>
      </c>
      <c r="L143" s="29">
        <v>1.5495611523274437</v>
      </c>
      <c r="M143" s="29">
        <v>1496.9012047850408</v>
      </c>
      <c r="N143" s="29">
        <v>547.88539413308399</v>
      </c>
      <c r="O143" s="29">
        <v>552.50080441590524</v>
      </c>
      <c r="P143" s="29">
        <v>7.5295072245921801</v>
      </c>
      <c r="Q143" s="29">
        <v>1107.9157057735815</v>
      </c>
      <c r="R143" s="29">
        <v>183.58066939223033</v>
      </c>
      <c r="S143" s="29">
        <v>321.04015765517101</v>
      </c>
      <c r="T143" s="29">
        <v>300.13948988921146</v>
      </c>
      <c r="U143" s="29">
        <v>5.7815940592292376</v>
      </c>
      <c r="V143" s="29">
        <v>3.3025228044848824</v>
      </c>
      <c r="W143" s="29">
        <v>813.8444338003269</v>
      </c>
      <c r="X143" s="29">
        <v>13.76759489392002</v>
      </c>
      <c r="Y143" s="29">
        <v>3432.428939252869</v>
      </c>
      <c r="Z143" s="30">
        <v>593.05999999999995</v>
      </c>
      <c r="AA143" s="29">
        <v>5.7876588190956548</v>
      </c>
      <c r="AB143" s="29">
        <f t="shared" si="5"/>
        <v>3418.661344358949</v>
      </c>
    </row>
    <row r="144" spans="1:28" hidden="1" x14ac:dyDescent="0.25">
      <c r="A144" s="25" t="s">
        <v>289</v>
      </c>
      <c r="B144" s="37" t="str">
        <f t="shared" si="4"/>
        <v>Glasgow City2012</v>
      </c>
      <c r="C144" s="26" t="s">
        <v>248</v>
      </c>
      <c r="D144" s="26" t="s">
        <v>248</v>
      </c>
      <c r="E144" s="27" t="s">
        <v>106</v>
      </c>
      <c r="F144" s="26" t="s">
        <v>267</v>
      </c>
      <c r="G144" s="28">
        <v>2012</v>
      </c>
      <c r="H144" s="29">
        <v>1063.7026222717102</v>
      </c>
      <c r="I144" s="29">
        <v>506.41584989871063</v>
      </c>
      <c r="J144" s="29">
        <v>0.35406482825881652</v>
      </c>
      <c r="K144" s="29">
        <v>66.732434191906819</v>
      </c>
      <c r="L144" s="29">
        <v>1.5293887794921761</v>
      </c>
      <c r="M144" s="29">
        <v>1638.7343599700785</v>
      </c>
      <c r="N144" s="29">
        <v>572.82200249344623</v>
      </c>
      <c r="O144" s="29">
        <v>601.549390962953</v>
      </c>
      <c r="P144" s="29">
        <v>7.3290860158859745</v>
      </c>
      <c r="Q144" s="29">
        <v>1181.7004794722852</v>
      </c>
      <c r="R144" s="29">
        <v>181.95810047127134</v>
      </c>
      <c r="S144" s="29">
        <v>335.05223542119688</v>
      </c>
      <c r="T144" s="29">
        <v>294.90054050335755</v>
      </c>
      <c r="U144" s="29">
        <v>5.9289299452713911</v>
      </c>
      <c r="V144" s="29">
        <v>3.255416032453244</v>
      </c>
      <c r="W144" s="29">
        <v>821.09522237355043</v>
      </c>
      <c r="X144" s="29">
        <v>12.740645916546427</v>
      </c>
      <c r="Y144" s="29">
        <v>3654.2707077324608</v>
      </c>
      <c r="Z144" s="30">
        <v>595.08000000000015</v>
      </c>
      <c r="AA144" s="29">
        <v>6.1408057870075616</v>
      </c>
      <c r="AB144" s="29">
        <f t="shared" si="5"/>
        <v>3641.5300618159145</v>
      </c>
    </row>
    <row r="145" spans="1:28" hidden="1" x14ac:dyDescent="0.25">
      <c r="A145" s="25" t="s">
        <v>289</v>
      </c>
      <c r="B145" s="37" t="str">
        <f t="shared" si="4"/>
        <v>Glasgow City2013</v>
      </c>
      <c r="C145" s="26" t="s">
        <v>248</v>
      </c>
      <c r="D145" s="26" t="s">
        <v>248</v>
      </c>
      <c r="E145" s="27" t="s">
        <v>106</v>
      </c>
      <c r="F145" s="26" t="s">
        <v>267</v>
      </c>
      <c r="G145" s="28">
        <v>2013</v>
      </c>
      <c r="H145" s="29">
        <v>958.15851864290767</v>
      </c>
      <c r="I145" s="29">
        <v>502.39781182771105</v>
      </c>
      <c r="J145" s="29">
        <v>20.157979738044343</v>
      </c>
      <c r="K145" s="29">
        <v>59.032481263227815</v>
      </c>
      <c r="L145" s="29">
        <v>1.6073035902056709</v>
      </c>
      <c r="M145" s="29">
        <v>1541.3540950620966</v>
      </c>
      <c r="N145" s="29">
        <v>513.58199779046799</v>
      </c>
      <c r="O145" s="29">
        <v>614.15348227323273</v>
      </c>
      <c r="P145" s="29">
        <v>7.8770467456175739</v>
      </c>
      <c r="Q145" s="29">
        <v>1135.6125268093183</v>
      </c>
      <c r="R145" s="29">
        <v>179.35731366608996</v>
      </c>
      <c r="S145" s="29">
        <v>337.18004599137049</v>
      </c>
      <c r="T145" s="29">
        <v>289.64973999969936</v>
      </c>
      <c r="U145" s="29">
        <v>5.8371471018705368</v>
      </c>
      <c r="V145" s="29">
        <v>3.3087026088592451</v>
      </c>
      <c r="W145" s="29">
        <v>815.33294936788957</v>
      </c>
      <c r="X145" s="29">
        <v>11.696710764428905</v>
      </c>
      <c r="Y145" s="29">
        <v>3503.9962820037335</v>
      </c>
      <c r="Z145" s="30">
        <v>596.54999999999961</v>
      </c>
      <c r="AA145" s="29">
        <v>5.8737679691622429</v>
      </c>
      <c r="AB145" s="29">
        <f t="shared" si="5"/>
        <v>3492.2995712393044</v>
      </c>
    </row>
    <row r="146" spans="1:28" hidden="1" x14ac:dyDescent="0.25">
      <c r="A146" s="25" t="s">
        <v>289</v>
      </c>
      <c r="B146" s="37" t="str">
        <f t="shared" si="4"/>
        <v>Highland2005</v>
      </c>
      <c r="C146" s="26" t="s">
        <v>248</v>
      </c>
      <c r="D146" s="26" t="s">
        <v>248</v>
      </c>
      <c r="E146" s="27" t="s">
        <v>268</v>
      </c>
      <c r="F146" s="26" t="s">
        <v>269</v>
      </c>
      <c r="G146" s="28">
        <v>2005</v>
      </c>
      <c r="H146" s="29">
        <v>540.52788251459867</v>
      </c>
      <c r="I146" s="29">
        <v>114.35761070090228</v>
      </c>
      <c r="J146" s="29">
        <v>138.84029952784584</v>
      </c>
      <c r="K146" s="29">
        <v>217.12804560394818</v>
      </c>
      <c r="L146" s="29">
        <v>99.925580997188007</v>
      </c>
      <c r="M146" s="29">
        <v>1110.7794193444829</v>
      </c>
      <c r="N146" s="29">
        <v>399.86961538169294</v>
      </c>
      <c r="O146" s="29">
        <v>135.89659728132048</v>
      </c>
      <c r="P146" s="29">
        <v>233.47791620865837</v>
      </c>
      <c r="Q146" s="29">
        <v>769.24412887167182</v>
      </c>
      <c r="R146" s="29">
        <v>496.47686225490281</v>
      </c>
      <c r="S146" s="29">
        <v>0</v>
      </c>
      <c r="T146" s="29">
        <v>108.15728606633149</v>
      </c>
      <c r="U146" s="29">
        <v>8.8399158938019031</v>
      </c>
      <c r="V146" s="29">
        <v>9.2406680042550509</v>
      </c>
      <c r="W146" s="29">
        <v>622.71473221929136</v>
      </c>
      <c r="X146" s="29">
        <v>-1500.3794160505975</v>
      </c>
      <c r="Y146" s="29">
        <v>1002.3588643848482</v>
      </c>
      <c r="Z146" s="30">
        <v>218.06000000000014</v>
      </c>
      <c r="AA146" s="29">
        <v>4.5967112922353826</v>
      </c>
      <c r="AB146" s="29">
        <f t="shared" si="5"/>
        <v>2502.7382804354456</v>
      </c>
    </row>
    <row r="147" spans="1:28" hidden="1" x14ac:dyDescent="0.25">
      <c r="A147" s="25" t="s">
        <v>289</v>
      </c>
      <c r="B147" s="37" t="str">
        <f t="shared" si="4"/>
        <v>Highland2006</v>
      </c>
      <c r="C147" s="26" t="s">
        <v>248</v>
      </c>
      <c r="D147" s="26" t="s">
        <v>248</v>
      </c>
      <c r="E147" s="27" t="s">
        <v>268</v>
      </c>
      <c r="F147" s="26" t="s">
        <v>269</v>
      </c>
      <c r="G147" s="28">
        <v>2006</v>
      </c>
      <c r="H147" s="29">
        <v>566.15285501460653</v>
      </c>
      <c r="I147" s="29">
        <v>110.91792004607728</v>
      </c>
      <c r="J147" s="29">
        <v>84.069781146488964</v>
      </c>
      <c r="K147" s="29">
        <v>193.06388964218007</v>
      </c>
      <c r="L147" s="29">
        <v>97.24767563545339</v>
      </c>
      <c r="M147" s="29">
        <v>1051.4521214848062</v>
      </c>
      <c r="N147" s="29">
        <v>413.26185957055333</v>
      </c>
      <c r="O147" s="29">
        <v>122.66685302681839</v>
      </c>
      <c r="P147" s="29">
        <v>248.53668035601342</v>
      </c>
      <c r="Q147" s="29">
        <v>784.46539295338516</v>
      </c>
      <c r="R147" s="29">
        <v>499.19966931446754</v>
      </c>
      <c r="S147" s="29">
        <v>0</v>
      </c>
      <c r="T147" s="29">
        <v>113.21539328112354</v>
      </c>
      <c r="U147" s="29">
        <v>8.6997382226346751</v>
      </c>
      <c r="V147" s="29">
        <v>10.610681793640296</v>
      </c>
      <c r="W147" s="29">
        <v>631.72548261186603</v>
      </c>
      <c r="X147" s="29">
        <v>-1547.4254111415403</v>
      </c>
      <c r="Y147" s="29">
        <v>920.21758590851687</v>
      </c>
      <c r="Z147" s="30">
        <v>220.77999999999994</v>
      </c>
      <c r="AA147" s="29">
        <v>4.1680296490104043</v>
      </c>
      <c r="AB147" s="29">
        <f t="shared" si="5"/>
        <v>2467.6429970500571</v>
      </c>
    </row>
    <row r="148" spans="1:28" hidden="1" x14ac:dyDescent="0.25">
      <c r="A148" s="25" t="s">
        <v>289</v>
      </c>
      <c r="B148" s="37" t="str">
        <f t="shared" si="4"/>
        <v>Highland2007</v>
      </c>
      <c r="C148" s="26" t="s">
        <v>248</v>
      </c>
      <c r="D148" s="26" t="s">
        <v>248</v>
      </c>
      <c r="E148" s="27" t="s">
        <v>268</v>
      </c>
      <c r="F148" s="26" t="s">
        <v>269</v>
      </c>
      <c r="G148" s="28">
        <v>2007</v>
      </c>
      <c r="H148" s="29">
        <v>569.64281511461229</v>
      </c>
      <c r="I148" s="29">
        <v>102.39355574702499</v>
      </c>
      <c r="J148" s="29">
        <v>79.076011595208769</v>
      </c>
      <c r="K148" s="29">
        <v>185.50551132969298</v>
      </c>
      <c r="L148" s="29">
        <v>99.507560911495375</v>
      </c>
      <c r="M148" s="29">
        <v>1036.1254546980344</v>
      </c>
      <c r="N148" s="29">
        <v>421.69053731884748</v>
      </c>
      <c r="O148" s="29">
        <v>120.55181140882411</v>
      </c>
      <c r="P148" s="29">
        <v>229.77180350658415</v>
      </c>
      <c r="Q148" s="29">
        <v>772.01415223425579</v>
      </c>
      <c r="R148" s="29">
        <v>502.72203228744252</v>
      </c>
      <c r="S148" s="29">
        <v>0</v>
      </c>
      <c r="T148" s="29">
        <v>118.20806027888048</v>
      </c>
      <c r="U148" s="29">
        <v>10.057081867937704</v>
      </c>
      <c r="V148" s="29">
        <v>10.668876744678917</v>
      </c>
      <c r="W148" s="29">
        <v>641.65605117893949</v>
      </c>
      <c r="X148" s="29">
        <v>-1544.2119354370393</v>
      </c>
      <c r="Y148" s="29">
        <v>905.58372267419054</v>
      </c>
      <c r="Z148" s="30">
        <v>224</v>
      </c>
      <c r="AA148" s="29">
        <v>4.0427844762240648</v>
      </c>
      <c r="AB148" s="29">
        <f t="shared" si="5"/>
        <v>2449.7956581112298</v>
      </c>
    </row>
    <row r="149" spans="1:28" hidden="1" x14ac:dyDescent="0.25">
      <c r="A149" s="25" t="s">
        <v>289</v>
      </c>
      <c r="B149" s="37" t="str">
        <f t="shared" si="4"/>
        <v>Highland2008</v>
      </c>
      <c r="C149" s="26" t="s">
        <v>248</v>
      </c>
      <c r="D149" s="26" t="s">
        <v>248</v>
      </c>
      <c r="E149" s="27" t="s">
        <v>268</v>
      </c>
      <c r="F149" s="26" t="s">
        <v>269</v>
      </c>
      <c r="G149" s="28">
        <v>2008</v>
      </c>
      <c r="H149" s="29">
        <v>559.46663084481725</v>
      </c>
      <c r="I149" s="29">
        <v>114.56960729902906</v>
      </c>
      <c r="J149" s="29">
        <v>76.01344642281957</v>
      </c>
      <c r="K149" s="29">
        <v>165.1539182354137</v>
      </c>
      <c r="L149" s="29">
        <v>89.365398953050203</v>
      </c>
      <c r="M149" s="29">
        <v>1004.5690017551298</v>
      </c>
      <c r="N149" s="29">
        <v>407.30748925859268</v>
      </c>
      <c r="O149" s="29">
        <v>125.11974938102783</v>
      </c>
      <c r="P149" s="29">
        <v>245.92789985734143</v>
      </c>
      <c r="Q149" s="29">
        <v>778.35513849696201</v>
      </c>
      <c r="R149" s="29">
        <v>478.94824915187883</v>
      </c>
      <c r="S149" s="29">
        <v>0</v>
      </c>
      <c r="T149" s="29">
        <v>118.35796697627846</v>
      </c>
      <c r="U149" s="29">
        <v>10.1396593644979</v>
      </c>
      <c r="V149" s="29">
        <v>10.377386639680312</v>
      </c>
      <c r="W149" s="29">
        <v>617.82326213233557</v>
      </c>
      <c r="X149" s="29">
        <v>-1575.7181992417925</v>
      </c>
      <c r="Y149" s="29">
        <v>825.02920314263451</v>
      </c>
      <c r="Z149" s="30">
        <v>226.97999999999988</v>
      </c>
      <c r="AA149" s="29">
        <v>3.6348101292740989</v>
      </c>
      <c r="AB149" s="29">
        <f t="shared" si="5"/>
        <v>2400.747402384427</v>
      </c>
    </row>
    <row r="150" spans="1:28" hidden="1" x14ac:dyDescent="0.25">
      <c r="A150" s="25" t="s">
        <v>289</v>
      </c>
      <c r="B150" s="37" t="str">
        <f t="shared" si="4"/>
        <v>Highland2009</v>
      </c>
      <c r="C150" s="26" t="s">
        <v>248</v>
      </c>
      <c r="D150" s="26" t="s">
        <v>248</v>
      </c>
      <c r="E150" s="27" t="s">
        <v>268</v>
      </c>
      <c r="F150" s="26" t="s">
        <v>269</v>
      </c>
      <c r="G150" s="28">
        <v>2009</v>
      </c>
      <c r="H150" s="29">
        <v>446.07707058439911</v>
      </c>
      <c r="I150" s="29">
        <v>110.02433431304249</v>
      </c>
      <c r="J150" s="29">
        <v>71.857594330320708</v>
      </c>
      <c r="K150" s="29">
        <v>163.94690314832727</v>
      </c>
      <c r="L150" s="29">
        <v>94.969118007254636</v>
      </c>
      <c r="M150" s="29">
        <v>886.87502038334424</v>
      </c>
      <c r="N150" s="29">
        <v>369.23650741597555</v>
      </c>
      <c r="O150" s="29">
        <v>118.74159847494248</v>
      </c>
      <c r="P150" s="29">
        <v>235.01182017919621</v>
      </c>
      <c r="Q150" s="29">
        <v>722.98992607011428</v>
      </c>
      <c r="R150" s="29">
        <v>481.94653589815005</v>
      </c>
      <c r="S150" s="29">
        <v>0</v>
      </c>
      <c r="T150" s="29">
        <v>113.86172209966028</v>
      </c>
      <c r="U150" s="29">
        <v>10.195306190754641</v>
      </c>
      <c r="V150" s="29">
        <v>9.6674877668848787</v>
      </c>
      <c r="W150" s="29">
        <v>615.6710519554498</v>
      </c>
      <c r="X150" s="29">
        <v>-1539.731190653114</v>
      </c>
      <c r="Y150" s="29">
        <v>685.80480775579417</v>
      </c>
      <c r="Z150" s="30">
        <v>228.75</v>
      </c>
      <c r="AA150" s="29">
        <v>2.9980538043969145</v>
      </c>
      <c r="AB150" s="29">
        <f t="shared" si="5"/>
        <v>2225.5359984089082</v>
      </c>
    </row>
    <row r="151" spans="1:28" hidden="1" x14ac:dyDescent="0.25">
      <c r="A151" s="25" t="s">
        <v>289</v>
      </c>
      <c r="B151" s="37" t="str">
        <f t="shared" si="4"/>
        <v>Highland2010</v>
      </c>
      <c r="C151" s="26" t="s">
        <v>248</v>
      </c>
      <c r="D151" s="26" t="s">
        <v>248</v>
      </c>
      <c r="E151" s="27" t="s">
        <v>268</v>
      </c>
      <c r="F151" s="26" t="s">
        <v>269</v>
      </c>
      <c r="G151" s="28">
        <v>2010</v>
      </c>
      <c r="H151" s="29">
        <v>522.29702226251311</v>
      </c>
      <c r="I151" s="29">
        <v>126.40937365605458</v>
      </c>
      <c r="J151" s="29">
        <v>77.721671640546788</v>
      </c>
      <c r="K151" s="29">
        <v>180.98373478296176</v>
      </c>
      <c r="L151" s="29">
        <v>92.988058016340275</v>
      </c>
      <c r="M151" s="29">
        <v>1000.3998603584165</v>
      </c>
      <c r="N151" s="29">
        <v>375.85474704568435</v>
      </c>
      <c r="O151" s="29">
        <v>133.32486442162252</v>
      </c>
      <c r="P151" s="29">
        <v>261.28792329277144</v>
      </c>
      <c r="Q151" s="29">
        <v>770.46753476007825</v>
      </c>
      <c r="R151" s="29">
        <v>480.25587360969422</v>
      </c>
      <c r="S151" s="29">
        <v>0</v>
      </c>
      <c r="T151" s="29">
        <v>113.83594467206174</v>
      </c>
      <c r="U151" s="29">
        <v>10.188729079052356</v>
      </c>
      <c r="V151" s="29">
        <v>9.5637844828262999</v>
      </c>
      <c r="W151" s="29">
        <v>613.84433184363468</v>
      </c>
      <c r="X151" s="29">
        <v>-1588.3110209101549</v>
      </c>
      <c r="Y151" s="29">
        <v>796.40070605197457</v>
      </c>
      <c r="Z151" s="30">
        <v>230.72999999999988</v>
      </c>
      <c r="AA151" s="29">
        <v>3.4516565078315562</v>
      </c>
      <c r="AB151" s="29">
        <f t="shared" si="5"/>
        <v>2384.7117269621294</v>
      </c>
    </row>
    <row r="152" spans="1:28" hidden="1" x14ac:dyDescent="0.25">
      <c r="A152" s="25" t="s">
        <v>289</v>
      </c>
      <c r="B152" s="37" t="str">
        <f t="shared" si="4"/>
        <v>Highland2011</v>
      </c>
      <c r="C152" s="26" t="s">
        <v>248</v>
      </c>
      <c r="D152" s="26" t="s">
        <v>248</v>
      </c>
      <c r="E152" s="27" t="s">
        <v>268</v>
      </c>
      <c r="F152" s="26" t="s">
        <v>269</v>
      </c>
      <c r="G152" s="28">
        <v>2011</v>
      </c>
      <c r="H152" s="29">
        <v>484.55941053340513</v>
      </c>
      <c r="I152" s="29">
        <v>119.74476659222758</v>
      </c>
      <c r="J152" s="29">
        <v>87.641742647212098</v>
      </c>
      <c r="K152" s="29">
        <v>151.98252310803042</v>
      </c>
      <c r="L152" s="29">
        <v>96.515108871104559</v>
      </c>
      <c r="M152" s="29">
        <v>940.44355175197984</v>
      </c>
      <c r="N152" s="29">
        <v>350.14653621706242</v>
      </c>
      <c r="O152" s="29">
        <v>106.5550418706748</v>
      </c>
      <c r="P152" s="29">
        <v>214.20055873482858</v>
      </c>
      <c r="Q152" s="29">
        <v>670.90213682256581</v>
      </c>
      <c r="R152" s="29">
        <v>478.5889206920059</v>
      </c>
      <c r="S152" s="29">
        <v>0</v>
      </c>
      <c r="T152" s="29">
        <v>107.32541228952105</v>
      </c>
      <c r="U152" s="29">
        <v>10.080267503402304</v>
      </c>
      <c r="V152" s="29">
        <v>9.4584815942861447</v>
      </c>
      <c r="W152" s="29">
        <v>605.45308207921539</v>
      </c>
      <c r="X152" s="29">
        <v>-1655.8875939657592</v>
      </c>
      <c r="Y152" s="29">
        <v>560.91117668800189</v>
      </c>
      <c r="Z152" s="30">
        <v>232.72999999999988</v>
      </c>
      <c r="AA152" s="29">
        <v>2.4101369685386596</v>
      </c>
      <c r="AB152" s="29">
        <f t="shared" si="5"/>
        <v>2216.798770653761</v>
      </c>
    </row>
    <row r="153" spans="1:28" hidden="1" x14ac:dyDescent="0.25">
      <c r="A153" s="25" t="s">
        <v>289</v>
      </c>
      <c r="B153" s="37" t="str">
        <f t="shared" si="4"/>
        <v>Highland2012</v>
      </c>
      <c r="C153" s="26" t="s">
        <v>248</v>
      </c>
      <c r="D153" s="26" t="s">
        <v>248</v>
      </c>
      <c r="E153" s="27" t="s">
        <v>268</v>
      </c>
      <c r="F153" s="26" t="s">
        <v>269</v>
      </c>
      <c r="G153" s="28">
        <v>2012</v>
      </c>
      <c r="H153" s="29">
        <v>481.83771530597596</v>
      </c>
      <c r="I153" s="29">
        <v>108.55558451614553</v>
      </c>
      <c r="J153" s="29">
        <v>86.6230799862618</v>
      </c>
      <c r="K153" s="29">
        <v>139.00338778908392</v>
      </c>
      <c r="L153" s="29">
        <v>95.622749697467754</v>
      </c>
      <c r="M153" s="29">
        <v>911.64251729493492</v>
      </c>
      <c r="N153" s="29">
        <v>370.31029224521575</v>
      </c>
      <c r="O153" s="29">
        <v>117.31891832217508</v>
      </c>
      <c r="P153" s="29">
        <v>207.32401962879933</v>
      </c>
      <c r="Q153" s="29">
        <v>694.95323019619013</v>
      </c>
      <c r="R153" s="29">
        <v>480.72064371399676</v>
      </c>
      <c r="S153" s="29">
        <v>0</v>
      </c>
      <c r="T153" s="29">
        <v>101.76069852833531</v>
      </c>
      <c r="U153" s="29">
        <v>10.178021078640915</v>
      </c>
      <c r="V153" s="29">
        <v>9.4427160880310499</v>
      </c>
      <c r="W153" s="29">
        <v>602.10207940900398</v>
      </c>
      <c r="X153" s="29">
        <v>-1644.0865237956475</v>
      </c>
      <c r="Y153" s="29">
        <v>564.61130310448175</v>
      </c>
      <c r="Z153" s="30">
        <v>232.90999999999991</v>
      </c>
      <c r="AA153" s="29">
        <v>2.4241608479862693</v>
      </c>
      <c r="AB153" s="29">
        <f t="shared" si="5"/>
        <v>2208.6978269001293</v>
      </c>
    </row>
    <row r="154" spans="1:28" hidden="1" x14ac:dyDescent="0.25">
      <c r="A154" s="25" t="s">
        <v>289</v>
      </c>
      <c r="B154" s="37" t="str">
        <f t="shared" si="4"/>
        <v>Highland2013</v>
      </c>
      <c r="C154" s="26" t="s">
        <v>248</v>
      </c>
      <c r="D154" s="26" t="s">
        <v>248</v>
      </c>
      <c r="E154" s="27" t="s">
        <v>268</v>
      </c>
      <c r="F154" s="26" t="s">
        <v>269</v>
      </c>
      <c r="G154" s="28">
        <v>2013</v>
      </c>
      <c r="H154" s="29">
        <v>464.89473663380448</v>
      </c>
      <c r="I154" s="29">
        <v>116.71860058488114</v>
      </c>
      <c r="J154" s="29">
        <v>79.500605828869766</v>
      </c>
      <c r="K154" s="29">
        <v>140.77205306724844</v>
      </c>
      <c r="L154" s="29">
        <v>97.123294615848877</v>
      </c>
      <c r="M154" s="29">
        <v>899.00929073065265</v>
      </c>
      <c r="N154" s="29">
        <v>326.94550432382255</v>
      </c>
      <c r="O154" s="29">
        <v>121.24344561368437</v>
      </c>
      <c r="P154" s="29">
        <v>198.49494571125194</v>
      </c>
      <c r="Q154" s="29">
        <v>646.68389564875883</v>
      </c>
      <c r="R154" s="29">
        <v>478.57143040175117</v>
      </c>
      <c r="S154" s="29">
        <v>0</v>
      </c>
      <c r="T154" s="29">
        <v>103.67057975281345</v>
      </c>
      <c r="U154" s="29">
        <v>10.058892883149793</v>
      </c>
      <c r="V154" s="29">
        <v>9.5671470665209384</v>
      </c>
      <c r="W154" s="29">
        <v>601.86805010423541</v>
      </c>
      <c r="X154" s="29">
        <v>-1637.1207320229046</v>
      </c>
      <c r="Y154" s="29">
        <v>510.44050446074243</v>
      </c>
      <c r="Z154" s="30">
        <v>232.94999999999987</v>
      </c>
      <c r="AA154" s="29">
        <v>2.1912019938216041</v>
      </c>
      <c r="AB154" s="29">
        <f t="shared" si="5"/>
        <v>2147.561236483647</v>
      </c>
    </row>
    <row r="155" spans="1:28" hidden="1" x14ac:dyDescent="0.25">
      <c r="A155" s="25" t="s">
        <v>289</v>
      </c>
      <c r="B155" s="37" t="str">
        <f t="shared" si="4"/>
        <v>Inverclyde2005</v>
      </c>
      <c r="C155" s="26" t="s">
        <v>248</v>
      </c>
      <c r="D155" s="26" t="s">
        <v>248</v>
      </c>
      <c r="E155" s="27" t="s">
        <v>107</v>
      </c>
      <c r="F155" s="26" t="s">
        <v>270</v>
      </c>
      <c r="G155" s="28">
        <v>2005</v>
      </c>
      <c r="H155" s="29">
        <v>115.65064194538813</v>
      </c>
      <c r="I155" s="29">
        <v>49.850250793231254</v>
      </c>
      <c r="J155" s="29">
        <v>9.9994202716571653E-2</v>
      </c>
      <c r="K155" s="29">
        <v>7.9814929972971607</v>
      </c>
      <c r="L155" s="29">
        <v>2.5170079063192419</v>
      </c>
      <c r="M155" s="29">
        <v>176.09938784495233</v>
      </c>
      <c r="N155" s="29">
        <v>103.74892700743726</v>
      </c>
      <c r="O155" s="29">
        <v>111.74456083002961</v>
      </c>
      <c r="P155" s="29">
        <v>2.6521338982403897</v>
      </c>
      <c r="Q155" s="29">
        <v>218.14562173570727</v>
      </c>
      <c r="R155" s="29">
        <v>66.694776163752906</v>
      </c>
      <c r="S155" s="29">
        <v>0</v>
      </c>
      <c r="T155" s="29">
        <v>60.190355796651971</v>
      </c>
      <c r="U155" s="29">
        <v>0.1415410062430528</v>
      </c>
      <c r="V155" s="29">
        <v>0.5593118873316949</v>
      </c>
      <c r="W155" s="29">
        <v>127.58598485397962</v>
      </c>
      <c r="X155" s="29">
        <v>14.324901992899996</v>
      </c>
      <c r="Y155" s="29">
        <v>536.15589642753912</v>
      </c>
      <c r="Z155" s="30">
        <v>82.68</v>
      </c>
      <c r="AA155" s="29">
        <v>6.4847108905120834</v>
      </c>
      <c r="AB155" s="29">
        <f t="shared" si="5"/>
        <v>521.83099443463914</v>
      </c>
    </row>
    <row r="156" spans="1:28" hidden="1" x14ac:dyDescent="0.25">
      <c r="A156" s="25" t="s">
        <v>289</v>
      </c>
      <c r="B156" s="37" t="str">
        <f t="shared" si="4"/>
        <v>Inverclyde2006</v>
      </c>
      <c r="C156" s="26" t="s">
        <v>248</v>
      </c>
      <c r="D156" s="26" t="s">
        <v>248</v>
      </c>
      <c r="E156" s="27" t="s">
        <v>107</v>
      </c>
      <c r="F156" s="26" t="s">
        <v>270</v>
      </c>
      <c r="G156" s="28">
        <v>2006</v>
      </c>
      <c r="H156" s="29">
        <v>129.56296040702739</v>
      </c>
      <c r="I156" s="29">
        <v>46.69655758991464</v>
      </c>
      <c r="J156" s="29">
        <v>0.25090576995956582</v>
      </c>
      <c r="K156" s="29">
        <v>7.7308886671131587</v>
      </c>
      <c r="L156" s="29">
        <v>2.4598714256382834</v>
      </c>
      <c r="M156" s="29">
        <v>186.70118385965304</v>
      </c>
      <c r="N156" s="29">
        <v>107.07644348684826</v>
      </c>
      <c r="O156" s="29">
        <v>106.9940528803502</v>
      </c>
      <c r="P156" s="29">
        <v>2.604662642796002</v>
      </c>
      <c r="Q156" s="29">
        <v>216.67515900999447</v>
      </c>
      <c r="R156" s="29">
        <v>66.068345120327479</v>
      </c>
      <c r="S156" s="29">
        <v>0</v>
      </c>
      <c r="T156" s="29">
        <v>60.211235006432489</v>
      </c>
      <c r="U156" s="29">
        <v>0.13932916653475294</v>
      </c>
      <c r="V156" s="29">
        <v>0.61989532097576694</v>
      </c>
      <c r="W156" s="29">
        <v>127.03880461427049</v>
      </c>
      <c r="X156" s="29">
        <v>13.77444687071676</v>
      </c>
      <c r="Y156" s="29">
        <v>544.18959435463478</v>
      </c>
      <c r="Z156" s="30">
        <v>82.320000000000007</v>
      </c>
      <c r="AA156" s="29">
        <v>6.610660767184581</v>
      </c>
      <c r="AB156" s="29">
        <f t="shared" si="5"/>
        <v>530.41514748391796</v>
      </c>
    </row>
    <row r="157" spans="1:28" hidden="1" x14ac:dyDescent="0.25">
      <c r="A157" s="25" t="s">
        <v>289</v>
      </c>
      <c r="B157" s="37" t="str">
        <f t="shared" si="4"/>
        <v>Inverclyde2007</v>
      </c>
      <c r="C157" s="26" t="s">
        <v>248</v>
      </c>
      <c r="D157" s="26" t="s">
        <v>248</v>
      </c>
      <c r="E157" s="27" t="s">
        <v>107</v>
      </c>
      <c r="F157" s="26" t="s">
        <v>270</v>
      </c>
      <c r="G157" s="28">
        <v>2007</v>
      </c>
      <c r="H157" s="29">
        <v>113.660200289427</v>
      </c>
      <c r="I157" s="29">
        <v>40.250131326146807</v>
      </c>
      <c r="J157" s="29">
        <v>9.5796438990973398E-2</v>
      </c>
      <c r="K157" s="29">
        <v>7.7937230686354164</v>
      </c>
      <c r="L157" s="29">
        <v>2.5317054151157303</v>
      </c>
      <c r="M157" s="29">
        <v>164.33155653831594</v>
      </c>
      <c r="N157" s="29">
        <v>102.21283050414769</v>
      </c>
      <c r="O157" s="29">
        <v>104.08296089528149</v>
      </c>
      <c r="P157" s="29">
        <v>2.3664902843111322</v>
      </c>
      <c r="Q157" s="29">
        <v>208.6622816837403</v>
      </c>
      <c r="R157" s="29">
        <v>64.212264978268749</v>
      </c>
      <c r="S157" s="29">
        <v>0</v>
      </c>
      <c r="T157" s="29">
        <v>62.39530191851884</v>
      </c>
      <c r="U157" s="29">
        <v>0.15680256993247466</v>
      </c>
      <c r="V157" s="29">
        <v>0.59852296248693149</v>
      </c>
      <c r="W157" s="29">
        <v>127.36289242920699</v>
      </c>
      <c r="X157" s="29">
        <v>13.528684940861154</v>
      </c>
      <c r="Y157" s="29">
        <v>513.88541559212433</v>
      </c>
      <c r="Z157" s="30">
        <v>82.109999999999985</v>
      </c>
      <c r="AA157" s="29">
        <v>6.2584997636356645</v>
      </c>
      <c r="AB157" s="29">
        <f t="shared" si="5"/>
        <v>500.35673065126321</v>
      </c>
    </row>
    <row r="158" spans="1:28" hidden="1" x14ac:dyDescent="0.25">
      <c r="A158" s="25" t="s">
        <v>289</v>
      </c>
      <c r="B158" s="37" t="str">
        <f t="shared" si="4"/>
        <v>Inverclyde2008</v>
      </c>
      <c r="C158" s="26" t="s">
        <v>248</v>
      </c>
      <c r="D158" s="26" t="s">
        <v>248</v>
      </c>
      <c r="E158" s="27" t="s">
        <v>107</v>
      </c>
      <c r="F158" s="26" t="s">
        <v>270</v>
      </c>
      <c r="G158" s="28">
        <v>2008</v>
      </c>
      <c r="H158" s="29">
        <v>117.3117689378488</v>
      </c>
      <c r="I158" s="29">
        <v>43.461840592537314</v>
      </c>
      <c r="J158" s="29">
        <v>9.5521913539053177E-2</v>
      </c>
      <c r="K158" s="29">
        <v>7.3782923366092801</v>
      </c>
      <c r="L158" s="29">
        <v>2.3385504512983655</v>
      </c>
      <c r="M158" s="29">
        <v>170.58597423183284</v>
      </c>
      <c r="N158" s="29">
        <v>99.757995544590031</v>
      </c>
      <c r="O158" s="29">
        <v>109.25224892153774</v>
      </c>
      <c r="P158" s="29">
        <v>2.5285050560043389</v>
      </c>
      <c r="Q158" s="29">
        <v>211.53874952213212</v>
      </c>
      <c r="R158" s="29">
        <v>60.498039207847079</v>
      </c>
      <c r="S158" s="29">
        <v>0</v>
      </c>
      <c r="T158" s="29">
        <v>61.530702574922998</v>
      </c>
      <c r="U158" s="29">
        <v>0.15732801418589812</v>
      </c>
      <c r="V158" s="29">
        <v>0.58479806170997517</v>
      </c>
      <c r="W158" s="29">
        <v>122.77086785866595</v>
      </c>
      <c r="X158" s="29">
        <v>13.111330042225374</v>
      </c>
      <c r="Y158" s="29">
        <v>518.00692165485623</v>
      </c>
      <c r="Z158" s="30">
        <v>82</v>
      </c>
      <c r="AA158" s="29">
        <v>6.3171575811567831</v>
      </c>
      <c r="AB158" s="29">
        <f t="shared" si="5"/>
        <v>504.89559161263088</v>
      </c>
    </row>
    <row r="159" spans="1:28" hidden="1" x14ac:dyDescent="0.25">
      <c r="A159" s="25" t="s">
        <v>289</v>
      </c>
      <c r="B159" s="37" t="str">
        <f t="shared" si="4"/>
        <v>Inverclyde2009</v>
      </c>
      <c r="C159" s="26" t="s">
        <v>248</v>
      </c>
      <c r="D159" s="26" t="s">
        <v>248</v>
      </c>
      <c r="E159" s="27" t="s">
        <v>107</v>
      </c>
      <c r="F159" s="26" t="s">
        <v>270</v>
      </c>
      <c r="G159" s="28">
        <v>2009</v>
      </c>
      <c r="H159" s="29">
        <v>92.499366581516639</v>
      </c>
      <c r="I159" s="29">
        <v>37.215360258491323</v>
      </c>
      <c r="J159" s="29">
        <v>4.7949296425108E-2</v>
      </c>
      <c r="K159" s="29">
        <v>5.4558891618972467</v>
      </c>
      <c r="L159" s="29">
        <v>2.496157601043814</v>
      </c>
      <c r="M159" s="29">
        <v>137.71472289937412</v>
      </c>
      <c r="N159" s="29">
        <v>86.084418609544372</v>
      </c>
      <c r="O159" s="29">
        <v>98.808978847031341</v>
      </c>
      <c r="P159" s="29">
        <v>2.3375848040911285</v>
      </c>
      <c r="Q159" s="29">
        <v>187.23098226066685</v>
      </c>
      <c r="R159" s="29">
        <v>57.83325375057602</v>
      </c>
      <c r="S159" s="29">
        <v>0</v>
      </c>
      <c r="T159" s="29">
        <v>59.667225868927147</v>
      </c>
      <c r="U159" s="29">
        <v>0.15793721839332936</v>
      </c>
      <c r="V159" s="29">
        <v>0.51660182902169594</v>
      </c>
      <c r="W159" s="29">
        <v>118.17501866691819</v>
      </c>
      <c r="X159" s="29">
        <v>12.818592220760674</v>
      </c>
      <c r="Y159" s="29">
        <v>455.93931604771979</v>
      </c>
      <c r="Z159" s="30">
        <v>81.67000000000003</v>
      </c>
      <c r="AA159" s="29">
        <v>5.5827025351747226</v>
      </c>
      <c r="AB159" s="29">
        <f t="shared" si="5"/>
        <v>443.12072382695914</v>
      </c>
    </row>
    <row r="160" spans="1:28" hidden="1" x14ac:dyDescent="0.25">
      <c r="A160" s="25" t="s">
        <v>289</v>
      </c>
      <c r="B160" s="37" t="str">
        <f t="shared" si="4"/>
        <v>Inverclyde2010</v>
      </c>
      <c r="C160" s="26" t="s">
        <v>248</v>
      </c>
      <c r="D160" s="26" t="s">
        <v>248</v>
      </c>
      <c r="E160" s="27" t="s">
        <v>107</v>
      </c>
      <c r="F160" s="26" t="s">
        <v>270</v>
      </c>
      <c r="G160" s="28">
        <v>2010</v>
      </c>
      <c r="H160" s="29">
        <v>103.32165439414617</v>
      </c>
      <c r="I160" s="29">
        <v>42.988337768964108</v>
      </c>
      <c r="J160" s="29">
        <v>4.8036082527091239E-2</v>
      </c>
      <c r="K160" s="29">
        <v>6.222620594490377</v>
      </c>
      <c r="L160" s="29">
        <v>2.432415738751041</v>
      </c>
      <c r="M160" s="29">
        <v>155.01306457887878</v>
      </c>
      <c r="N160" s="29">
        <v>84.380974282804061</v>
      </c>
      <c r="O160" s="29">
        <v>107.72477371856148</v>
      </c>
      <c r="P160" s="29">
        <v>2.5399506202826312</v>
      </c>
      <c r="Q160" s="29">
        <v>194.64569862164819</v>
      </c>
      <c r="R160" s="29">
        <v>56.318435004413168</v>
      </c>
      <c r="S160" s="29">
        <v>0</v>
      </c>
      <c r="T160" s="29">
        <v>58.16362371575304</v>
      </c>
      <c r="U160" s="29">
        <v>0.15818739978802196</v>
      </c>
      <c r="V160" s="29">
        <v>0.53521103894559086</v>
      </c>
      <c r="W160" s="29">
        <v>115.17545715889982</v>
      </c>
      <c r="X160" s="29">
        <v>12.148010635333593</v>
      </c>
      <c r="Y160" s="29">
        <v>476.98223099476041</v>
      </c>
      <c r="Z160" s="30">
        <v>81.510000000000034</v>
      </c>
      <c r="AA160" s="29">
        <v>5.8518246962919918</v>
      </c>
      <c r="AB160" s="29">
        <f t="shared" si="5"/>
        <v>464.83422035942681</v>
      </c>
    </row>
    <row r="161" spans="1:28" hidden="1" x14ac:dyDescent="0.25">
      <c r="A161" s="25" t="s">
        <v>289</v>
      </c>
      <c r="B161" s="37" t="str">
        <f t="shared" si="4"/>
        <v>Inverclyde2011</v>
      </c>
      <c r="C161" s="26" t="s">
        <v>248</v>
      </c>
      <c r="D161" s="26" t="s">
        <v>248</v>
      </c>
      <c r="E161" s="27" t="s">
        <v>107</v>
      </c>
      <c r="F161" s="26" t="s">
        <v>270</v>
      </c>
      <c r="G161" s="28">
        <v>2011</v>
      </c>
      <c r="H161" s="29">
        <v>98.804979609492747</v>
      </c>
      <c r="I161" s="29">
        <v>36.138051966563673</v>
      </c>
      <c r="J161" s="29">
        <v>0.10452144063232319</v>
      </c>
      <c r="K161" s="29">
        <v>4.9998580393971386</v>
      </c>
      <c r="L161" s="29">
        <v>2.5251379925864823</v>
      </c>
      <c r="M161" s="29">
        <v>142.57254904867236</v>
      </c>
      <c r="N161" s="29">
        <v>80.004993224643385</v>
      </c>
      <c r="O161" s="29">
        <v>90.238847826640949</v>
      </c>
      <c r="P161" s="29">
        <v>2.1982659442302133</v>
      </c>
      <c r="Q161" s="29">
        <v>172.44210699551454</v>
      </c>
      <c r="R161" s="29">
        <v>54.425852739605006</v>
      </c>
      <c r="S161" s="29">
        <v>0</v>
      </c>
      <c r="T161" s="29">
        <v>56.390129372569199</v>
      </c>
      <c r="U161" s="29">
        <v>0.1564323105864143</v>
      </c>
      <c r="V161" s="29">
        <v>0.49744004582028356</v>
      </c>
      <c r="W161" s="29">
        <v>111.46985446858089</v>
      </c>
      <c r="X161" s="29">
        <v>11.371828200932008</v>
      </c>
      <c r="Y161" s="29">
        <v>437.85633871369987</v>
      </c>
      <c r="Z161" s="30">
        <v>81.219999999999985</v>
      </c>
      <c r="AA161" s="29">
        <v>5.3909916118406791</v>
      </c>
      <c r="AB161" s="29">
        <f t="shared" si="5"/>
        <v>426.48451051276788</v>
      </c>
    </row>
    <row r="162" spans="1:28" hidden="1" x14ac:dyDescent="0.25">
      <c r="A162" s="25" t="s">
        <v>289</v>
      </c>
      <c r="B162" s="37" t="str">
        <f t="shared" si="4"/>
        <v>Inverclyde2012</v>
      </c>
      <c r="C162" s="26" t="s">
        <v>248</v>
      </c>
      <c r="D162" s="26" t="s">
        <v>248</v>
      </c>
      <c r="E162" s="27" t="s">
        <v>107</v>
      </c>
      <c r="F162" s="26" t="s">
        <v>270</v>
      </c>
      <c r="G162" s="28">
        <v>2012</v>
      </c>
      <c r="H162" s="29">
        <v>104.14742936458585</v>
      </c>
      <c r="I162" s="29">
        <v>39.851560901403531</v>
      </c>
      <c r="J162" s="29">
        <v>0.10458306548424347</v>
      </c>
      <c r="K162" s="29">
        <v>5.4557428597159268</v>
      </c>
      <c r="L162" s="29">
        <v>2.5035776053797321</v>
      </c>
      <c r="M162" s="29">
        <v>152.06289379656931</v>
      </c>
      <c r="N162" s="29">
        <v>82.652936628618022</v>
      </c>
      <c r="O162" s="29">
        <v>98.113970700433299</v>
      </c>
      <c r="P162" s="29">
        <v>2.1465582165455115</v>
      </c>
      <c r="Q162" s="29">
        <v>182.91346554559684</v>
      </c>
      <c r="R162" s="29">
        <v>53.502356055287436</v>
      </c>
      <c r="S162" s="29">
        <v>0</v>
      </c>
      <c r="T162" s="29">
        <v>54.759841811563476</v>
      </c>
      <c r="U162" s="29">
        <v>0.15876772106327958</v>
      </c>
      <c r="V162" s="29">
        <v>0.48021977230534679</v>
      </c>
      <c r="W162" s="29">
        <v>108.90118536021954</v>
      </c>
      <c r="X162" s="29">
        <v>10.886900327718466</v>
      </c>
      <c r="Y162" s="29">
        <v>454.76444503010413</v>
      </c>
      <c r="Z162" s="30">
        <v>80.680000000000021</v>
      </c>
      <c r="AA162" s="29">
        <v>5.6366440881272188</v>
      </c>
      <c r="AB162" s="29">
        <f t="shared" si="5"/>
        <v>443.87754470238565</v>
      </c>
    </row>
    <row r="163" spans="1:28" hidden="1" x14ac:dyDescent="0.25">
      <c r="A163" s="25" t="s">
        <v>289</v>
      </c>
      <c r="B163" s="37" t="str">
        <f t="shared" si="4"/>
        <v>Inverclyde2013</v>
      </c>
      <c r="C163" s="26" t="s">
        <v>248</v>
      </c>
      <c r="D163" s="26" t="s">
        <v>248</v>
      </c>
      <c r="E163" s="27" t="s">
        <v>107</v>
      </c>
      <c r="F163" s="26" t="s">
        <v>270</v>
      </c>
      <c r="G163" s="28">
        <v>2013</v>
      </c>
      <c r="H163" s="29">
        <v>94.211134730378802</v>
      </c>
      <c r="I163" s="29">
        <v>43.006098797792873</v>
      </c>
      <c r="J163" s="29">
        <v>9.0545895330221962E-2</v>
      </c>
      <c r="K163" s="29">
        <v>4.4583200790819788</v>
      </c>
      <c r="L163" s="29">
        <v>2.5621293669403027</v>
      </c>
      <c r="M163" s="29">
        <v>144.32822886952417</v>
      </c>
      <c r="N163" s="29">
        <v>75.022578023227297</v>
      </c>
      <c r="O163" s="29">
        <v>101.48438106382358</v>
      </c>
      <c r="P163" s="29">
        <v>2.2485722651403544</v>
      </c>
      <c r="Q163" s="29">
        <v>178.75553135219121</v>
      </c>
      <c r="R163" s="29">
        <v>51.972598982702223</v>
      </c>
      <c r="S163" s="29">
        <v>0</v>
      </c>
      <c r="T163" s="29">
        <v>54.668169959610751</v>
      </c>
      <c r="U163" s="29">
        <v>0.15617219763310983</v>
      </c>
      <c r="V163" s="29">
        <v>0.48436545036235606</v>
      </c>
      <c r="W163" s="29">
        <v>107.28130659030845</v>
      </c>
      <c r="X163" s="29">
        <v>10.361138389631613</v>
      </c>
      <c r="Y163" s="29">
        <v>440.72620520165538</v>
      </c>
      <c r="Z163" s="30">
        <v>80.30999999999996</v>
      </c>
      <c r="AA163" s="29">
        <v>5.4878122923876926</v>
      </c>
      <c r="AB163" s="29">
        <f t="shared" si="5"/>
        <v>430.36506681202377</v>
      </c>
    </row>
    <row r="164" spans="1:28" hidden="1" x14ac:dyDescent="0.25">
      <c r="A164" s="25" t="s">
        <v>289</v>
      </c>
      <c r="B164" s="37" t="str">
        <f t="shared" si="4"/>
        <v>Midlothian2005</v>
      </c>
      <c r="C164" s="26" t="s">
        <v>248</v>
      </c>
      <c r="D164" s="26" t="s">
        <v>248</v>
      </c>
      <c r="E164" s="27" t="s">
        <v>108</v>
      </c>
      <c r="F164" s="26" t="s">
        <v>271</v>
      </c>
      <c r="G164" s="28">
        <v>2005</v>
      </c>
      <c r="H164" s="29">
        <v>85.646194054718279</v>
      </c>
      <c r="I164" s="29">
        <v>37.209156591972146</v>
      </c>
      <c r="J164" s="29">
        <v>4.9800031898755452E-3</v>
      </c>
      <c r="K164" s="29">
        <v>26.176997816761958</v>
      </c>
      <c r="L164" s="29">
        <v>8.3175589231154365</v>
      </c>
      <c r="M164" s="29">
        <v>157.35488738975769</v>
      </c>
      <c r="N164" s="29">
        <v>77.465105838508549</v>
      </c>
      <c r="O164" s="29">
        <v>112.74702966678653</v>
      </c>
      <c r="P164" s="29">
        <v>13.44825374651805</v>
      </c>
      <c r="Q164" s="29">
        <v>203.66038925181311</v>
      </c>
      <c r="R164" s="29">
        <v>101.37366266091178</v>
      </c>
      <c r="S164" s="29">
        <v>0</v>
      </c>
      <c r="T164" s="29">
        <v>55.427832835867306</v>
      </c>
      <c r="U164" s="29">
        <v>0.29950487130740627</v>
      </c>
      <c r="V164" s="29">
        <v>0.66639100722144717</v>
      </c>
      <c r="W164" s="29">
        <v>157.76739137530794</v>
      </c>
      <c r="X164" s="29">
        <v>-2.8946253221972773</v>
      </c>
      <c r="Y164" s="29">
        <v>515.88804269468153</v>
      </c>
      <c r="Z164" s="30">
        <v>80.05</v>
      </c>
      <c r="AA164" s="29">
        <v>6.4445726757611688</v>
      </c>
      <c r="AB164" s="29">
        <f t="shared" si="5"/>
        <v>518.7826680168788</v>
      </c>
    </row>
    <row r="165" spans="1:28" hidden="1" x14ac:dyDescent="0.25">
      <c r="A165" s="25" t="s">
        <v>289</v>
      </c>
      <c r="B165" s="37" t="str">
        <f t="shared" si="4"/>
        <v>Midlothian2006</v>
      </c>
      <c r="C165" s="26" t="s">
        <v>248</v>
      </c>
      <c r="D165" s="26" t="s">
        <v>248</v>
      </c>
      <c r="E165" s="27" t="s">
        <v>108</v>
      </c>
      <c r="F165" s="26" t="s">
        <v>271</v>
      </c>
      <c r="G165" s="28">
        <v>2006</v>
      </c>
      <c r="H165" s="29">
        <v>113.6240837157915</v>
      </c>
      <c r="I165" s="29">
        <v>35.048719453258059</v>
      </c>
      <c r="J165" s="29">
        <v>2.5018999189726741E-3</v>
      </c>
      <c r="K165" s="29">
        <v>24.345661524538457</v>
      </c>
      <c r="L165" s="29">
        <v>8.2554969542694305</v>
      </c>
      <c r="M165" s="29">
        <v>181.27646354777642</v>
      </c>
      <c r="N165" s="29">
        <v>81.046164924361634</v>
      </c>
      <c r="O165" s="29">
        <v>108.77760295234779</v>
      </c>
      <c r="P165" s="29">
        <v>14.153215067263554</v>
      </c>
      <c r="Q165" s="29">
        <v>203.97698294397298</v>
      </c>
      <c r="R165" s="29">
        <v>99.492887384457532</v>
      </c>
      <c r="S165" s="29">
        <v>0</v>
      </c>
      <c r="T165" s="29">
        <v>58.307198542640009</v>
      </c>
      <c r="U165" s="29">
        <v>0.28786549404642747</v>
      </c>
      <c r="V165" s="29">
        <v>0.74237826755506653</v>
      </c>
      <c r="W165" s="29">
        <v>158.83032968869904</v>
      </c>
      <c r="X165" s="29">
        <v>-3.9516492879871792</v>
      </c>
      <c r="Y165" s="29">
        <v>540.1321268924612</v>
      </c>
      <c r="Z165" s="30">
        <v>80</v>
      </c>
      <c r="AA165" s="29">
        <v>6.7516515861557647</v>
      </c>
      <c r="AB165" s="29">
        <f t="shared" si="5"/>
        <v>544.08377618044835</v>
      </c>
    </row>
    <row r="166" spans="1:28" hidden="1" x14ac:dyDescent="0.25">
      <c r="A166" s="25" t="s">
        <v>289</v>
      </c>
      <c r="B166" s="37" t="str">
        <f t="shared" si="4"/>
        <v>Midlothian2007</v>
      </c>
      <c r="C166" s="26" t="s">
        <v>248</v>
      </c>
      <c r="D166" s="26" t="s">
        <v>248</v>
      </c>
      <c r="E166" s="27" t="s">
        <v>108</v>
      </c>
      <c r="F166" s="26" t="s">
        <v>271</v>
      </c>
      <c r="G166" s="28">
        <v>2007</v>
      </c>
      <c r="H166" s="29">
        <v>95.526651561753397</v>
      </c>
      <c r="I166" s="29">
        <v>31.711060634178555</v>
      </c>
      <c r="J166" s="29">
        <v>0</v>
      </c>
      <c r="K166" s="29">
        <v>23.669096680558638</v>
      </c>
      <c r="L166" s="29">
        <v>8.9307819761455942</v>
      </c>
      <c r="M166" s="29">
        <v>159.83759085263617</v>
      </c>
      <c r="N166" s="29">
        <v>81.076726152303991</v>
      </c>
      <c r="O166" s="29">
        <v>107.60489878069318</v>
      </c>
      <c r="P166" s="29">
        <v>13.395753027179618</v>
      </c>
      <c r="Q166" s="29">
        <v>202.07737796017679</v>
      </c>
      <c r="R166" s="29">
        <v>99.359901014828324</v>
      </c>
      <c r="S166" s="29">
        <v>0</v>
      </c>
      <c r="T166" s="29">
        <v>60.963388905485516</v>
      </c>
      <c r="U166" s="29">
        <v>0.29589070332729056</v>
      </c>
      <c r="V166" s="29">
        <v>0.72640250108189286</v>
      </c>
      <c r="W166" s="29">
        <v>161.34558312472305</v>
      </c>
      <c r="X166" s="29">
        <v>-5.1014948307158505</v>
      </c>
      <c r="Y166" s="29">
        <v>518.15905710682011</v>
      </c>
      <c r="Z166" s="30">
        <v>80.369999999999933</v>
      </c>
      <c r="AA166" s="29">
        <v>6.4471700523431696</v>
      </c>
      <c r="AB166" s="29">
        <f t="shared" si="5"/>
        <v>523.26055193753598</v>
      </c>
    </row>
    <row r="167" spans="1:28" hidden="1" x14ac:dyDescent="0.25">
      <c r="A167" s="25" t="s">
        <v>289</v>
      </c>
      <c r="B167" s="37" t="str">
        <f t="shared" si="4"/>
        <v>Midlothian2008</v>
      </c>
      <c r="C167" s="26" t="s">
        <v>248</v>
      </c>
      <c r="D167" s="26" t="s">
        <v>248</v>
      </c>
      <c r="E167" s="27" t="s">
        <v>108</v>
      </c>
      <c r="F167" s="26" t="s">
        <v>271</v>
      </c>
      <c r="G167" s="28">
        <v>2008</v>
      </c>
      <c r="H167" s="29">
        <v>108.33483947175135</v>
      </c>
      <c r="I167" s="29">
        <v>31.548697107821745</v>
      </c>
      <c r="J167" s="29">
        <v>0</v>
      </c>
      <c r="K167" s="29">
        <v>20.293737350334009</v>
      </c>
      <c r="L167" s="29">
        <v>7.9219211472333457</v>
      </c>
      <c r="M167" s="29">
        <v>168.09919507714045</v>
      </c>
      <c r="N167" s="29">
        <v>79.213997876467971</v>
      </c>
      <c r="O167" s="29">
        <v>111.21335319103069</v>
      </c>
      <c r="P167" s="29">
        <v>14.404905026464426</v>
      </c>
      <c r="Q167" s="29">
        <v>204.83225609396308</v>
      </c>
      <c r="R167" s="29">
        <v>94.440140791526971</v>
      </c>
      <c r="S167" s="29">
        <v>0</v>
      </c>
      <c r="T167" s="29">
        <v>60.426864157305573</v>
      </c>
      <c r="U167" s="29">
        <v>0.2774982921273153</v>
      </c>
      <c r="V167" s="29">
        <v>0.70923598907306917</v>
      </c>
      <c r="W167" s="29">
        <v>155.85373923003294</v>
      </c>
      <c r="X167" s="29">
        <v>-5.6498346244562461</v>
      </c>
      <c r="Y167" s="29">
        <v>523.13535577668017</v>
      </c>
      <c r="Z167" s="30">
        <v>81.539999999999978</v>
      </c>
      <c r="AA167" s="29">
        <v>6.4156899163193559</v>
      </c>
      <c r="AB167" s="29">
        <f t="shared" si="5"/>
        <v>528.78519040113645</v>
      </c>
    </row>
    <row r="168" spans="1:28" hidden="1" x14ac:dyDescent="0.25">
      <c r="A168" s="25" t="s">
        <v>289</v>
      </c>
      <c r="B168" s="37" t="str">
        <f t="shared" si="4"/>
        <v>Midlothian2009</v>
      </c>
      <c r="C168" s="26" t="s">
        <v>248</v>
      </c>
      <c r="D168" s="26" t="s">
        <v>248</v>
      </c>
      <c r="E168" s="27" t="s">
        <v>108</v>
      </c>
      <c r="F168" s="26" t="s">
        <v>271</v>
      </c>
      <c r="G168" s="28">
        <v>2009</v>
      </c>
      <c r="H168" s="29">
        <v>90.557833525535273</v>
      </c>
      <c r="I168" s="29">
        <v>32.366556831912874</v>
      </c>
      <c r="J168" s="29">
        <v>0</v>
      </c>
      <c r="K168" s="29">
        <v>18.887179989083933</v>
      </c>
      <c r="L168" s="29">
        <v>8.7245337050906766</v>
      </c>
      <c r="M168" s="29">
        <v>150.53610405162274</v>
      </c>
      <c r="N168" s="29">
        <v>71.584617180268395</v>
      </c>
      <c r="O168" s="29">
        <v>97.951818029090219</v>
      </c>
      <c r="P168" s="29">
        <v>13.586217838988411</v>
      </c>
      <c r="Q168" s="29">
        <v>183.12265304834702</v>
      </c>
      <c r="R168" s="29">
        <v>91.478664680269674</v>
      </c>
      <c r="S168" s="29">
        <v>0</v>
      </c>
      <c r="T168" s="29">
        <v>59.352334762944956</v>
      </c>
      <c r="U168" s="29">
        <v>0.27104779965339204</v>
      </c>
      <c r="V168" s="29">
        <v>0.63510152202446601</v>
      </c>
      <c r="W168" s="29">
        <v>151.73714876489248</v>
      </c>
      <c r="X168" s="29">
        <v>8.9653150167805595</v>
      </c>
      <c r="Y168" s="29">
        <v>494.36122088164279</v>
      </c>
      <c r="Z168" s="30">
        <v>81.900000000000048</v>
      </c>
      <c r="AA168" s="29">
        <v>6.0361565431213977</v>
      </c>
      <c r="AB168" s="29">
        <f t="shared" si="5"/>
        <v>485.39590586486224</v>
      </c>
    </row>
    <row r="169" spans="1:28" hidden="1" x14ac:dyDescent="0.25">
      <c r="A169" s="25" t="s">
        <v>289</v>
      </c>
      <c r="B169" s="37" t="str">
        <f t="shared" si="4"/>
        <v>Midlothian2010</v>
      </c>
      <c r="C169" s="26" t="s">
        <v>248</v>
      </c>
      <c r="D169" s="26" t="s">
        <v>248</v>
      </c>
      <c r="E169" s="27" t="s">
        <v>108</v>
      </c>
      <c r="F169" s="26" t="s">
        <v>271</v>
      </c>
      <c r="G169" s="28">
        <v>2010</v>
      </c>
      <c r="H169" s="29">
        <v>100.27170074466822</v>
      </c>
      <c r="I169" s="29">
        <v>35.663605064748914</v>
      </c>
      <c r="J169" s="29">
        <v>0</v>
      </c>
      <c r="K169" s="29">
        <v>19.707861703432588</v>
      </c>
      <c r="L169" s="29">
        <v>8.4138596521998572</v>
      </c>
      <c r="M169" s="29">
        <v>164.05702716504959</v>
      </c>
      <c r="N169" s="29">
        <v>73.134683375371907</v>
      </c>
      <c r="O169" s="29">
        <v>109.95919873150075</v>
      </c>
      <c r="P169" s="29">
        <v>14.967608368262203</v>
      </c>
      <c r="Q169" s="29">
        <v>198.06149047513486</v>
      </c>
      <c r="R169" s="29">
        <v>89.75597902890172</v>
      </c>
      <c r="S169" s="29">
        <v>0</v>
      </c>
      <c r="T169" s="29">
        <v>58.978302252003559</v>
      </c>
      <c r="U169" s="29">
        <v>0.27524901117748429</v>
      </c>
      <c r="V169" s="29">
        <v>0.67168177881697688</v>
      </c>
      <c r="W169" s="29">
        <v>149.68121207089976</v>
      </c>
      <c r="X169" s="29">
        <v>11.213976440090914</v>
      </c>
      <c r="Y169" s="29">
        <v>523.01370615117514</v>
      </c>
      <c r="Z169" s="30">
        <v>82.359999999999985</v>
      </c>
      <c r="AA169" s="29">
        <v>6.3503364030011564</v>
      </c>
      <c r="AB169" s="29">
        <f t="shared" si="5"/>
        <v>511.79972971108424</v>
      </c>
    </row>
    <row r="170" spans="1:28" hidden="1" x14ac:dyDescent="0.25">
      <c r="A170" s="25" t="s">
        <v>289</v>
      </c>
      <c r="B170" s="37" t="str">
        <f t="shared" si="4"/>
        <v>Midlothian2011</v>
      </c>
      <c r="C170" s="26" t="s">
        <v>248</v>
      </c>
      <c r="D170" s="26" t="s">
        <v>248</v>
      </c>
      <c r="E170" s="27" t="s">
        <v>108</v>
      </c>
      <c r="F170" s="26" t="s">
        <v>271</v>
      </c>
      <c r="G170" s="28">
        <v>2011</v>
      </c>
      <c r="H170" s="29">
        <v>79.419174048816615</v>
      </c>
      <c r="I170" s="29">
        <v>28.644337914175015</v>
      </c>
      <c r="J170" s="29">
        <v>0</v>
      </c>
      <c r="K170" s="29">
        <v>16.897099930864414</v>
      </c>
      <c r="L170" s="29">
        <v>8.8787511151337473</v>
      </c>
      <c r="M170" s="29">
        <v>133.83936300898978</v>
      </c>
      <c r="N170" s="29">
        <v>70.035384741520446</v>
      </c>
      <c r="O170" s="29">
        <v>90.529710397744424</v>
      </c>
      <c r="P170" s="29">
        <v>12.648315008210234</v>
      </c>
      <c r="Q170" s="29">
        <v>173.21341014747512</v>
      </c>
      <c r="R170" s="29">
        <v>89.655870673745355</v>
      </c>
      <c r="S170" s="29">
        <v>0</v>
      </c>
      <c r="T170" s="29">
        <v>56.976667252810472</v>
      </c>
      <c r="U170" s="29">
        <v>0.27509081032613864</v>
      </c>
      <c r="V170" s="29">
        <v>0.62861586615521814</v>
      </c>
      <c r="W170" s="29">
        <v>147.53624460303718</v>
      </c>
      <c r="X170" s="29">
        <v>3.0247814306016467</v>
      </c>
      <c r="Y170" s="29">
        <v>457.61379919010375</v>
      </c>
      <c r="Z170" s="30">
        <v>83.45</v>
      </c>
      <c r="AA170" s="29">
        <v>5.483688426484167</v>
      </c>
      <c r="AB170" s="29">
        <f t="shared" si="5"/>
        <v>454.5890177595021</v>
      </c>
    </row>
    <row r="171" spans="1:28" hidden="1" x14ac:dyDescent="0.25">
      <c r="A171" s="25" t="s">
        <v>289</v>
      </c>
      <c r="B171" s="37" t="str">
        <f t="shared" si="4"/>
        <v>Midlothian2012</v>
      </c>
      <c r="C171" s="26" t="s">
        <v>248</v>
      </c>
      <c r="D171" s="26" t="s">
        <v>248</v>
      </c>
      <c r="E171" s="27" t="s">
        <v>108</v>
      </c>
      <c r="F171" s="26" t="s">
        <v>271</v>
      </c>
      <c r="G171" s="28">
        <v>2012</v>
      </c>
      <c r="H171" s="29">
        <v>106.86185520870522</v>
      </c>
      <c r="I171" s="29">
        <v>32.531566255517106</v>
      </c>
      <c r="J171" s="29">
        <v>0</v>
      </c>
      <c r="K171" s="29">
        <v>15.021803648461916</v>
      </c>
      <c r="L171" s="29">
        <v>8.7496683849649362</v>
      </c>
      <c r="M171" s="29">
        <v>163.16489349764919</v>
      </c>
      <c r="N171" s="29">
        <v>74.381119148802469</v>
      </c>
      <c r="O171" s="29">
        <v>99.742306059832543</v>
      </c>
      <c r="P171" s="29">
        <v>12.191808887981233</v>
      </c>
      <c r="Q171" s="29">
        <v>186.31523409661625</v>
      </c>
      <c r="R171" s="29">
        <v>88.48503242107985</v>
      </c>
      <c r="S171" s="29">
        <v>0</v>
      </c>
      <c r="T171" s="29">
        <v>55.263946737246769</v>
      </c>
      <c r="U171" s="29">
        <v>0.29919155981222539</v>
      </c>
      <c r="V171" s="29">
        <v>0.60923463794170063</v>
      </c>
      <c r="W171" s="29">
        <v>144.65740535608055</v>
      </c>
      <c r="X171" s="29">
        <v>-7.0523624048563471</v>
      </c>
      <c r="Y171" s="29">
        <v>487.08517054548958</v>
      </c>
      <c r="Z171" s="30">
        <v>84.239999999999981</v>
      </c>
      <c r="AA171" s="29">
        <v>5.7821126607964111</v>
      </c>
      <c r="AB171" s="29">
        <f t="shared" si="5"/>
        <v>494.13753295034593</v>
      </c>
    </row>
    <row r="172" spans="1:28" hidden="1" x14ac:dyDescent="0.25">
      <c r="A172" s="25" t="s">
        <v>289</v>
      </c>
      <c r="B172" s="37" t="str">
        <f t="shared" si="4"/>
        <v>Midlothian2013</v>
      </c>
      <c r="C172" s="26" t="s">
        <v>248</v>
      </c>
      <c r="D172" s="26" t="s">
        <v>248</v>
      </c>
      <c r="E172" s="27" t="s">
        <v>108</v>
      </c>
      <c r="F172" s="26" t="s">
        <v>271</v>
      </c>
      <c r="G172" s="28">
        <v>2013</v>
      </c>
      <c r="H172" s="29">
        <v>101.81332559015526</v>
      </c>
      <c r="I172" s="29">
        <v>34.269530028426963</v>
      </c>
      <c r="J172" s="29">
        <v>0</v>
      </c>
      <c r="K172" s="29">
        <v>15.033143735074324</v>
      </c>
      <c r="L172" s="29">
        <v>8.9573991761641167</v>
      </c>
      <c r="M172" s="29">
        <v>160.07339852982068</v>
      </c>
      <c r="N172" s="29">
        <v>68.277322246904632</v>
      </c>
      <c r="O172" s="29">
        <v>102.08366739437366</v>
      </c>
      <c r="P172" s="29">
        <v>11.621552359903907</v>
      </c>
      <c r="Q172" s="29">
        <v>181.98254200118222</v>
      </c>
      <c r="R172" s="29">
        <v>84.823513078773189</v>
      </c>
      <c r="S172" s="29">
        <v>0</v>
      </c>
      <c r="T172" s="29">
        <v>56.00674262424188</v>
      </c>
      <c r="U172" s="29">
        <v>0.29043222465677054</v>
      </c>
      <c r="V172" s="29">
        <v>0.61521206898574765</v>
      </c>
      <c r="W172" s="29">
        <v>141.73589999665759</v>
      </c>
      <c r="X172" s="29">
        <v>-8.6817753223584742</v>
      </c>
      <c r="Y172" s="29">
        <v>475.11006520530196</v>
      </c>
      <c r="Z172" s="30">
        <v>84.7</v>
      </c>
      <c r="AA172" s="29">
        <v>5.6093278064380394</v>
      </c>
      <c r="AB172" s="29">
        <f t="shared" si="5"/>
        <v>483.79184052766044</v>
      </c>
    </row>
    <row r="173" spans="1:28" hidden="1" x14ac:dyDescent="0.25">
      <c r="A173" s="25" t="s">
        <v>289</v>
      </c>
      <c r="B173" s="37" t="str">
        <f t="shared" si="4"/>
        <v>Moray2005</v>
      </c>
      <c r="C173" s="26" t="s">
        <v>248</v>
      </c>
      <c r="D173" s="26" t="s">
        <v>248</v>
      </c>
      <c r="E173" s="27" t="s">
        <v>109</v>
      </c>
      <c r="F173" s="26" t="s">
        <v>272</v>
      </c>
      <c r="G173" s="28">
        <v>2005</v>
      </c>
      <c r="H173" s="29">
        <v>169.91744581966171</v>
      </c>
      <c r="I173" s="29">
        <v>213.49557185176707</v>
      </c>
      <c r="J173" s="29">
        <v>1.2215047473380889</v>
      </c>
      <c r="K173" s="29">
        <v>89.704280535936789</v>
      </c>
      <c r="L173" s="29">
        <v>35.503147099808473</v>
      </c>
      <c r="M173" s="29">
        <v>509.8419500545121</v>
      </c>
      <c r="N173" s="29">
        <v>114.26256479910424</v>
      </c>
      <c r="O173" s="29">
        <v>95.523157307506779</v>
      </c>
      <c r="P173" s="29">
        <v>52.140614995385093</v>
      </c>
      <c r="Q173" s="29">
        <v>261.92633710199613</v>
      </c>
      <c r="R173" s="29">
        <v>114.44722845782593</v>
      </c>
      <c r="S173" s="29">
        <v>0</v>
      </c>
      <c r="T173" s="29">
        <v>55.393768577322106</v>
      </c>
      <c r="U173" s="29">
        <v>1.5751895958673225</v>
      </c>
      <c r="V173" s="29">
        <v>0.77526627924449043</v>
      </c>
      <c r="W173" s="29">
        <v>172.19145291025984</v>
      </c>
      <c r="X173" s="29">
        <v>-322.87867853291129</v>
      </c>
      <c r="Y173" s="29">
        <v>621.08106153385677</v>
      </c>
      <c r="Z173" s="30">
        <v>90.099999999999952</v>
      </c>
      <c r="AA173" s="29">
        <v>6.8932415264579037</v>
      </c>
      <c r="AB173" s="29">
        <f t="shared" si="5"/>
        <v>943.95974006676806</v>
      </c>
    </row>
    <row r="174" spans="1:28" hidden="1" x14ac:dyDescent="0.25">
      <c r="A174" s="25" t="s">
        <v>289</v>
      </c>
      <c r="B174" s="37" t="str">
        <f t="shared" si="4"/>
        <v>Moray2006</v>
      </c>
      <c r="C174" s="26" t="s">
        <v>248</v>
      </c>
      <c r="D174" s="26" t="s">
        <v>248</v>
      </c>
      <c r="E174" s="27" t="s">
        <v>109</v>
      </c>
      <c r="F174" s="26" t="s">
        <v>272</v>
      </c>
      <c r="G174" s="28">
        <v>2006</v>
      </c>
      <c r="H174" s="29">
        <v>183.24471473902182</v>
      </c>
      <c r="I174" s="29">
        <v>250.62513032823992</v>
      </c>
      <c r="J174" s="29">
        <v>0.88830465261783986</v>
      </c>
      <c r="K174" s="29">
        <v>81.673231800351516</v>
      </c>
      <c r="L174" s="29">
        <v>35.55003067654436</v>
      </c>
      <c r="M174" s="29">
        <v>551.98141219677541</v>
      </c>
      <c r="N174" s="29">
        <v>117.61331066433954</v>
      </c>
      <c r="O174" s="29">
        <v>97.616905912570857</v>
      </c>
      <c r="P174" s="29">
        <v>55.384417574179373</v>
      </c>
      <c r="Q174" s="29">
        <v>270.61463415108977</v>
      </c>
      <c r="R174" s="29">
        <v>113.84662471086089</v>
      </c>
      <c r="S174" s="29">
        <v>0</v>
      </c>
      <c r="T174" s="29">
        <v>57.757146610348087</v>
      </c>
      <c r="U174" s="29">
        <v>1.5548913314709092</v>
      </c>
      <c r="V174" s="29">
        <v>1.1469864483417291</v>
      </c>
      <c r="W174" s="29">
        <v>174.3056491010216</v>
      </c>
      <c r="X174" s="29">
        <v>-329.79442454759391</v>
      </c>
      <c r="Y174" s="29">
        <v>667.10727090129285</v>
      </c>
      <c r="Z174" s="30">
        <v>90.78000000000003</v>
      </c>
      <c r="AA174" s="29">
        <v>7.3486150132330099</v>
      </c>
      <c r="AB174" s="29">
        <f t="shared" si="5"/>
        <v>996.90169544888681</v>
      </c>
    </row>
    <row r="175" spans="1:28" hidden="1" x14ac:dyDescent="0.25">
      <c r="A175" s="25" t="s">
        <v>289</v>
      </c>
      <c r="B175" s="37" t="str">
        <f t="shared" si="4"/>
        <v>Moray2007</v>
      </c>
      <c r="C175" s="26" t="s">
        <v>248</v>
      </c>
      <c r="D175" s="26" t="s">
        <v>248</v>
      </c>
      <c r="E175" s="27" t="s">
        <v>109</v>
      </c>
      <c r="F175" s="26" t="s">
        <v>272</v>
      </c>
      <c r="G175" s="28">
        <v>2007</v>
      </c>
      <c r="H175" s="29">
        <v>187.05619711669252</v>
      </c>
      <c r="I175" s="29">
        <v>230.84778877939181</v>
      </c>
      <c r="J175" s="29">
        <v>1.0479659177649159</v>
      </c>
      <c r="K175" s="29">
        <v>78.136148971745328</v>
      </c>
      <c r="L175" s="29">
        <v>38.759354105736548</v>
      </c>
      <c r="M175" s="29">
        <v>535.84745489133115</v>
      </c>
      <c r="N175" s="29">
        <v>118.88543695781441</v>
      </c>
      <c r="O175" s="29">
        <v>94.939252666488073</v>
      </c>
      <c r="P175" s="29">
        <v>49.931949918332876</v>
      </c>
      <c r="Q175" s="29">
        <v>263.75663954263536</v>
      </c>
      <c r="R175" s="29">
        <v>115.09576885223257</v>
      </c>
      <c r="S175" s="29">
        <v>0</v>
      </c>
      <c r="T175" s="29">
        <v>60.299356619120218</v>
      </c>
      <c r="U175" s="29">
        <v>1.8225436047834311</v>
      </c>
      <c r="V175" s="29">
        <v>1.1234009885413678</v>
      </c>
      <c r="W175" s="29">
        <v>178.34107006467758</v>
      </c>
      <c r="X175" s="29">
        <v>-330.044358302457</v>
      </c>
      <c r="Y175" s="29">
        <v>647.90080619618698</v>
      </c>
      <c r="Z175" s="30">
        <v>91.44000000000004</v>
      </c>
      <c r="AA175" s="29">
        <v>7.0855293765987168</v>
      </c>
      <c r="AB175" s="29">
        <f t="shared" si="5"/>
        <v>977.94516449864398</v>
      </c>
    </row>
    <row r="176" spans="1:28" hidden="1" x14ac:dyDescent="0.25">
      <c r="A176" s="25" t="s">
        <v>289</v>
      </c>
      <c r="B176" s="37" t="str">
        <f t="shared" si="4"/>
        <v>Moray2008</v>
      </c>
      <c r="C176" s="26" t="s">
        <v>248</v>
      </c>
      <c r="D176" s="26" t="s">
        <v>248</v>
      </c>
      <c r="E176" s="27" t="s">
        <v>109</v>
      </c>
      <c r="F176" s="26" t="s">
        <v>272</v>
      </c>
      <c r="G176" s="28">
        <v>2008</v>
      </c>
      <c r="H176" s="29">
        <v>187.22613268369477</v>
      </c>
      <c r="I176" s="29">
        <v>248.55895261403995</v>
      </c>
      <c r="J176" s="29">
        <v>1.0438520101372364</v>
      </c>
      <c r="K176" s="29">
        <v>73.5367963165058</v>
      </c>
      <c r="L176" s="29">
        <v>34.298645760346027</v>
      </c>
      <c r="M176" s="29">
        <v>544.66437938472382</v>
      </c>
      <c r="N176" s="29">
        <v>114.2674077463692</v>
      </c>
      <c r="O176" s="29">
        <v>98.699547319129053</v>
      </c>
      <c r="P176" s="29">
        <v>53.151082507832591</v>
      </c>
      <c r="Q176" s="29">
        <v>266.11803757333087</v>
      </c>
      <c r="R176" s="29">
        <v>108.73097785473118</v>
      </c>
      <c r="S176" s="29">
        <v>0</v>
      </c>
      <c r="T176" s="29">
        <v>60.246301952465842</v>
      </c>
      <c r="U176" s="29">
        <v>1.8516516697609897</v>
      </c>
      <c r="V176" s="29">
        <v>1.09599434225952</v>
      </c>
      <c r="W176" s="29">
        <v>171.92492581921755</v>
      </c>
      <c r="X176" s="29">
        <v>-334.58018241149415</v>
      </c>
      <c r="Y176" s="29">
        <v>648.12716036577785</v>
      </c>
      <c r="Z176" s="30">
        <v>92.82999999999997</v>
      </c>
      <c r="AA176" s="29">
        <v>6.9818718126228383</v>
      </c>
      <c r="AB176" s="29">
        <f t="shared" si="5"/>
        <v>982.70734277727206</v>
      </c>
    </row>
    <row r="177" spans="1:28" hidden="1" x14ac:dyDescent="0.25">
      <c r="A177" s="25" t="s">
        <v>289</v>
      </c>
      <c r="B177" s="37" t="str">
        <f t="shared" si="4"/>
        <v>Moray2009</v>
      </c>
      <c r="C177" s="26" t="s">
        <v>248</v>
      </c>
      <c r="D177" s="26" t="s">
        <v>248</v>
      </c>
      <c r="E177" s="27" t="s">
        <v>109</v>
      </c>
      <c r="F177" s="26" t="s">
        <v>272</v>
      </c>
      <c r="G177" s="28">
        <v>2009</v>
      </c>
      <c r="H177" s="29">
        <v>166.6804610970832</v>
      </c>
      <c r="I177" s="29">
        <v>208.32868090073305</v>
      </c>
      <c r="J177" s="29">
        <v>1.0483380717813984</v>
      </c>
      <c r="K177" s="29">
        <v>73.93875577951232</v>
      </c>
      <c r="L177" s="29">
        <v>37.610795117923857</v>
      </c>
      <c r="M177" s="29">
        <v>487.60703096703389</v>
      </c>
      <c r="N177" s="29">
        <v>104.09217977620564</v>
      </c>
      <c r="O177" s="29">
        <v>87.400131525256029</v>
      </c>
      <c r="P177" s="29">
        <v>51.236256917558329</v>
      </c>
      <c r="Q177" s="29">
        <v>242.72856821901999</v>
      </c>
      <c r="R177" s="29">
        <v>108.56245497008052</v>
      </c>
      <c r="S177" s="29">
        <v>0</v>
      </c>
      <c r="T177" s="29">
        <v>57.58775231684578</v>
      </c>
      <c r="U177" s="29">
        <v>1.8672295738095894</v>
      </c>
      <c r="V177" s="29">
        <v>0.9866201365689431</v>
      </c>
      <c r="W177" s="29">
        <v>169.00405699730484</v>
      </c>
      <c r="X177" s="29">
        <v>-327.25651338709895</v>
      </c>
      <c r="Y177" s="29">
        <v>572.08314279625984</v>
      </c>
      <c r="Z177" s="30">
        <v>93.170000000000044</v>
      </c>
      <c r="AA177" s="29">
        <v>6.1402076075588665</v>
      </c>
      <c r="AB177" s="29">
        <f t="shared" si="5"/>
        <v>899.33965618335878</v>
      </c>
    </row>
    <row r="178" spans="1:28" hidden="1" x14ac:dyDescent="0.25">
      <c r="A178" s="25" t="s">
        <v>289</v>
      </c>
      <c r="B178" s="37" t="str">
        <f t="shared" si="4"/>
        <v>Moray2010</v>
      </c>
      <c r="C178" s="26" t="s">
        <v>248</v>
      </c>
      <c r="D178" s="26" t="s">
        <v>248</v>
      </c>
      <c r="E178" s="27" t="s">
        <v>109</v>
      </c>
      <c r="F178" s="26" t="s">
        <v>272</v>
      </c>
      <c r="G178" s="28">
        <v>2010</v>
      </c>
      <c r="H178" s="29">
        <v>165.81708245306271</v>
      </c>
      <c r="I178" s="29">
        <v>240.87468951631922</v>
      </c>
      <c r="J178" s="29">
        <v>1.0594936958167649</v>
      </c>
      <c r="K178" s="29">
        <v>71.873141740794125</v>
      </c>
      <c r="L178" s="29">
        <v>35.978099648317844</v>
      </c>
      <c r="M178" s="29">
        <v>515.60250705431065</v>
      </c>
      <c r="N178" s="29">
        <v>104.93243829590658</v>
      </c>
      <c r="O178" s="29">
        <v>98.881943718939866</v>
      </c>
      <c r="P178" s="29">
        <v>57.254694445354296</v>
      </c>
      <c r="Q178" s="29">
        <v>261.06907646020073</v>
      </c>
      <c r="R178" s="29">
        <v>106.98890073007047</v>
      </c>
      <c r="S178" s="29">
        <v>0</v>
      </c>
      <c r="T178" s="29">
        <v>57.261888905498623</v>
      </c>
      <c r="U178" s="29">
        <v>1.8630525416587502</v>
      </c>
      <c r="V178" s="29">
        <v>1.0126284860591768</v>
      </c>
      <c r="W178" s="29">
        <v>167.12647066328705</v>
      </c>
      <c r="X178" s="29">
        <v>-343.73561587410694</v>
      </c>
      <c r="Y178" s="29">
        <v>600.06243830369135</v>
      </c>
      <c r="Z178" s="30">
        <v>93.69000000000004</v>
      </c>
      <c r="AA178" s="29">
        <v>6.4047650582099598</v>
      </c>
      <c r="AB178" s="29">
        <f t="shared" si="5"/>
        <v>943.79805417779835</v>
      </c>
    </row>
    <row r="179" spans="1:28" hidden="1" x14ac:dyDescent="0.25">
      <c r="A179" s="25" t="s">
        <v>289</v>
      </c>
      <c r="B179" s="37" t="str">
        <f t="shared" si="4"/>
        <v>Moray2011</v>
      </c>
      <c r="C179" s="26" t="s">
        <v>248</v>
      </c>
      <c r="D179" s="26" t="s">
        <v>248</v>
      </c>
      <c r="E179" s="27" t="s">
        <v>109</v>
      </c>
      <c r="F179" s="26" t="s">
        <v>272</v>
      </c>
      <c r="G179" s="28">
        <v>2011</v>
      </c>
      <c r="H179" s="29">
        <v>156.81362359767618</v>
      </c>
      <c r="I179" s="29">
        <v>221.79296705879071</v>
      </c>
      <c r="J179" s="29">
        <v>1.047840799410712</v>
      </c>
      <c r="K179" s="29">
        <v>68.12134418424327</v>
      </c>
      <c r="L179" s="29">
        <v>38.113020013432276</v>
      </c>
      <c r="M179" s="29">
        <v>485.88879565355313</v>
      </c>
      <c r="N179" s="29">
        <v>98.409632669122445</v>
      </c>
      <c r="O179" s="29">
        <v>80.744899986653138</v>
      </c>
      <c r="P179" s="29">
        <v>45.959940147196178</v>
      </c>
      <c r="Q179" s="29">
        <v>225.11447280297176</v>
      </c>
      <c r="R179" s="29">
        <v>106.65938073507475</v>
      </c>
      <c r="S179" s="29">
        <v>0</v>
      </c>
      <c r="T179" s="29">
        <v>53.888158887119637</v>
      </c>
      <c r="U179" s="29">
        <v>1.8413370608667046</v>
      </c>
      <c r="V179" s="29">
        <v>0.91254263536472946</v>
      </c>
      <c r="W179" s="29">
        <v>163.30141931842581</v>
      </c>
      <c r="X179" s="29">
        <v>-361.59230453645011</v>
      </c>
      <c r="Y179" s="29">
        <v>512.71238323850048</v>
      </c>
      <c r="Z179" s="30">
        <v>93.469999999999956</v>
      </c>
      <c r="AA179" s="29">
        <v>5.4853148950304984</v>
      </c>
      <c r="AB179" s="29">
        <f t="shared" si="5"/>
        <v>874.30468777495059</v>
      </c>
    </row>
    <row r="180" spans="1:28" hidden="1" x14ac:dyDescent="0.25">
      <c r="A180" s="25" t="s">
        <v>289</v>
      </c>
      <c r="B180" s="37" t="str">
        <f t="shared" si="4"/>
        <v>Moray2012</v>
      </c>
      <c r="C180" s="26" t="s">
        <v>248</v>
      </c>
      <c r="D180" s="26" t="s">
        <v>248</v>
      </c>
      <c r="E180" s="27" t="s">
        <v>109</v>
      </c>
      <c r="F180" s="26" t="s">
        <v>272</v>
      </c>
      <c r="G180" s="28">
        <v>2012</v>
      </c>
      <c r="H180" s="29">
        <v>167.14682903449628</v>
      </c>
      <c r="I180" s="29">
        <v>278.61552727527425</v>
      </c>
      <c r="J180" s="29">
        <v>1.0410886987484291</v>
      </c>
      <c r="K180" s="29">
        <v>61.45386487799135</v>
      </c>
      <c r="L180" s="29">
        <v>37.581668007129366</v>
      </c>
      <c r="M180" s="29">
        <v>545.83897789363971</v>
      </c>
      <c r="N180" s="29">
        <v>104.33169248113367</v>
      </c>
      <c r="O180" s="29">
        <v>90.261771982420456</v>
      </c>
      <c r="P180" s="29">
        <v>44.748448882339815</v>
      </c>
      <c r="Q180" s="29">
        <v>239.34191334589394</v>
      </c>
      <c r="R180" s="29">
        <v>108.45426834908825</v>
      </c>
      <c r="S180" s="29">
        <v>0</v>
      </c>
      <c r="T180" s="29">
        <v>51.376572448731956</v>
      </c>
      <c r="U180" s="29">
        <v>1.8446349791714955</v>
      </c>
      <c r="V180" s="29">
        <v>0.91444330700353227</v>
      </c>
      <c r="W180" s="29">
        <v>162.58991908399523</v>
      </c>
      <c r="X180" s="29">
        <v>-365.14930415339535</v>
      </c>
      <c r="Y180" s="29">
        <v>582.62150617013367</v>
      </c>
      <c r="Z180" s="30">
        <v>92.91</v>
      </c>
      <c r="AA180" s="29">
        <v>6.2708159096989959</v>
      </c>
      <c r="AB180" s="29">
        <f t="shared" si="5"/>
        <v>947.77081032352908</v>
      </c>
    </row>
    <row r="181" spans="1:28" hidden="1" x14ac:dyDescent="0.25">
      <c r="A181" s="25" t="s">
        <v>289</v>
      </c>
      <c r="B181" s="37" t="str">
        <f t="shared" si="4"/>
        <v>Moray2013</v>
      </c>
      <c r="C181" s="26" t="s">
        <v>248</v>
      </c>
      <c r="D181" s="26" t="s">
        <v>248</v>
      </c>
      <c r="E181" s="27" t="s">
        <v>109</v>
      </c>
      <c r="F181" s="26" t="s">
        <v>272</v>
      </c>
      <c r="G181" s="28">
        <v>2013</v>
      </c>
      <c r="H181" s="29">
        <v>157.69724695246472</v>
      </c>
      <c r="I181" s="29">
        <v>307.71157605742553</v>
      </c>
      <c r="J181" s="29">
        <v>1.0372755409153676</v>
      </c>
      <c r="K181" s="29">
        <v>58.275522972296564</v>
      </c>
      <c r="L181" s="29">
        <v>39.12120638374936</v>
      </c>
      <c r="M181" s="29">
        <v>563.84282790685154</v>
      </c>
      <c r="N181" s="29">
        <v>93.418010725593476</v>
      </c>
      <c r="O181" s="29">
        <v>91.348844426048288</v>
      </c>
      <c r="P181" s="29">
        <v>43.660293007158828</v>
      </c>
      <c r="Q181" s="29">
        <v>228.42714815880061</v>
      </c>
      <c r="R181" s="29">
        <v>105.21565986021395</v>
      </c>
      <c r="S181" s="29">
        <v>0</v>
      </c>
      <c r="T181" s="29">
        <v>52.400253435895294</v>
      </c>
      <c r="U181" s="29">
        <v>1.8266156811008796</v>
      </c>
      <c r="V181" s="29">
        <v>0.88112392397208528</v>
      </c>
      <c r="W181" s="29">
        <v>160.32365290118221</v>
      </c>
      <c r="X181" s="29">
        <v>-369.32656009700929</v>
      </c>
      <c r="Y181" s="29">
        <v>583.26706886982481</v>
      </c>
      <c r="Z181" s="30">
        <v>94.349999999999952</v>
      </c>
      <c r="AA181" s="29">
        <v>6.1819509154194501</v>
      </c>
      <c r="AB181" s="29">
        <f t="shared" si="5"/>
        <v>952.5936289668341</v>
      </c>
    </row>
    <row r="182" spans="1:28" hidden="1" x14ac:dyDescent="0.25">
      <c r="A182" s="25" t="s">
        <v>289</v>
      </c>
      <c r="B182" s="37" t="str">
        <f t="shared" si="4"/>
        <v>North Ayrshire2005</v>
      </c>
      <c r="C182" s="26" t="s">
        <v>248</v>
      </c>
      <c r="D182" s="26" t="s">
        <v>248</v>
      </c>
      <c r="E182" s="27" t="s">
        <v>110</v>
      </c>
      <c r="F182" s="26" t="s">
        <v>273</v>
      </c>
      <c r="G182" s="28">
        <v>2005</v>
      </c>
      <c r="H182" s="29">
        <v>327.71760470496594</v>
      </c>
      <c r="I182" s="29">
        <v>345.76001544101746</v>
      </c>
      <c r="J182" s="29">
        <v>101.81630719126855</v>
      </c>
      <c r="K182" s="29">
        <v>56.091737768274676</v>
      </c>
      <c r="L182" s="29">
        <v>15.296660129015489</v>
      </c>
      <c r="M182" s="29">
        <v>846.68232523454208</v>
      </c>
      <c r="N182" s="29">
        <v>157.9661382602161</v>
      </c>
      <c r="O182" s="29">
        <v>192.4707273532876</v>
      </c>
      <c r="P182" s="29">
        <v>16.139695136461707</v>
      </c>
      <c r="Q182" s="29">
        <v>366.57656074996538</v>
      </c>
      <c r="R182" s="29">
        <v>135.28757157339106</v>
      </c>
      <c r="S182" s="29">
        <v>0</v>
      </c>
      <c r="T182" s="29">
        <v>49.763222131050028</v>
      </c>
      <c r="U182" s="29">
        <v>1.9199824999852075</v>
      </c>
      <c r="V182" s="29">
        <v>0.78738691520740312</v>
      </c>
      <c r="W182" s="29">
        <v>187.75816311963371</v>
      </c>
      <c r="X182" s="29">
        <v>66.377540727131048</v>
      </c>
      <c r="Y182" s="29">
        <v>1467.3945898312722</v>
      </c>
      <c r="Z182" s="30">
        <v>136.69</v>
      </c>
      <c r="AA182" s="29">
        <v>10.735200744979679</v>
      </c>
      <c r="AB182" s="29">
        <f t="shared" si="5"/>
        <v>1401.0170491041413</v>
      </c>
    </row>
    <row r="183" spans="1:28" hidden="1" x14ac:dyDescent="0.25">
      <c r="A183" s="25" t="s">
        <v>289</v>
      </c>
      <c r="B183" s="37" t="str">
        <f t="shared" si="4"/>
        <v>North Ayrshire2006</v>
      </c>
      <c r="C183" s="26" t="s">
        <v>248</v>
      </c>
      <c r="D183" s="26" t="s">
        <v>248</v>
      </c>
      <c r="E183" s="27" t="s">
        <v>110</v>
      </c>
      <c r="F183" s="26" t="s">
        <v>273</v>
      </c>
      <c r="G183" s="28">
        <v>2006</v>
      </c>
      <c r="H183" s="29">
        <v>332.81667146994755</v>
      </c>
      <c r="I183" s="29">
        <v>334.76991043776331</v>
      </c>
      <c r="J183" s="29">
        <v>97.226694958953885</v>
      </c>
      <c r="K183" s="29">
        <v>52.376690075087076</v>
      </c>
      <c r="L183" s="29">
        <v>14.923200786700162</v>
      </c>
      <c r="M183" s="29">
        <v>832.11316772845191</v>
      </c>
      <c r="N183" s="29">
        <v>163.34245410573604</v>
      </c>
      <c r="O183" s="29">
        <v>185.1351691212468</v>
      </c>
      <c r="P183" s="29">
        <v>16.353551719031007</v>
      </c>
      <c r="Q183" s="29">
        <v>364.83117494601385</v>
      </c>
      <c r="R183" s="29">
        <v>132.45224110347729</v>
      </c>
      <c r="S183" s="29">
        <v>0</v>
      </c>
      <c r="T183" s="29">
        <v>52.851740570230788</v>
      </c>
      <c r="U183" s="29">
        <v>1.9216868871157249</v>
      </c>
      <c r="V183" s="29">
        <v>0.88132322008007968</v>
      </c>
      <c r="W183" s="29">
        <v>188.10699178090388</v>
      </c>
      <c r="X183" s="29">
        <v>62.580811093377719</v>
      </c>
      <c r="Y183" s="29">
        <v>1447.6321455487471</v>
      </c>
      <c r="Z183" s="30">
        <v>136.79</v>
      </c>
      <c r="AA183" s="29">
        <v>10.582879929444749</v>
      </c>
      <c r="AB183" s="29">
        <f t="shared" si="5"/>
        <v>1385.0513344553694</v>
      </c>
    </row>
    <row r="184" spans="1:28" hidden="1" x14ac:dyDescent="0.25">
      <c r="A184" s="25" t="s">
        <v>289</v>
      </c>
      <c r="B184" s="37" t="str">
        <f t="shared" si="4"/>
        <v>North Ayrshire2007</v>
      </c>
      <c r="C184" s="26" t="s">
        <v>248</v>
      </c>
      <c r="D184" s="26" t="s">
        <v>248</v>
      </c>
      <c r="E184" s="27" t="s">
        <v>110</v>
      </c>
      <c r="F184" s="26" t="s">
        <v>273</v>
      </c>
      <c r="G184" s="28">
        <v>2007</v>
      </c>
      <c r="H184" s="29">
        <v>301.79656051344472</v>
      </c>
      <c r="I184" s="29">
        <v>347.68278677751169</v>
      </c>
      <c r="J184" s="29">
        <v>95.627970578390617</v>
      </c>
      <c r="K184" s="29">
        <v>52.567527787775177</v>
      </c>
      <c r="L184" s="29">
        <v>15.319790553458212</v>
      </c>
      <c r="M184" s="29">
        <v>812.99463621058044</v>
      </c>
      <c r="N184" s="29">
        <v>161.15859189111774</v>
      </c>
      <c r="O184" s="29">
        <v>177.02053191778444</v>
      </c>
      <c r="P184" s="29">
        <v>14.624228579013662</v>
      </c>
      <c r="Q184" s="29">
        <v>352.80335238791588</v>
      </c>
      <c r="R184" s="29">
        <v>129.84070370794541</v>
      </c>
      <c r="S184" s="29">
        <v>0</v>
      </c>
      <c r="T184" s="29">
        <v>54.98156553502605</v>
      </c>
      <c r="U184" s="29">
        <v>1.8898923466324473</v>
      </c>
      <c r="V184" s="29">
        <v>0.85705530803039343</v>
      </c>
      <c r="W184" s="29">
        <v>187.56921689763431</v>
      </c>
      <c r="X184" s="29">
        <v>61.807993542067017</v>
      </c>
      <c r="Y184" s="29">
        <v>1415.1751990381974</v>
      </c>
      <c r="Z184" s="30">
        <v>137.42000000000004</v>
      </c>
      <c r="AA184" s="29">
        <v>10.298174931146827</v>
      </c>
      <c r="AB184" s="29">
        <f t="shared" si="5"/>
        <v>1353.3672054961305</v>
      </c>
    </row>
    <row r="185" spans="1:28" hidden="1" x14ac:dyDescent="0.25">
      <c r="A185" s="25" t="s">
        <v>289</v>
      </c>
      <c r="B185" s="37" t="str">
        <f t="shared" si="4"/>
        <v>North Ayrshire2008</v>
      </c>
      <c r="C185" s="26" t="s">
        <v>248</v>
      </c>
      <c r="D185" s="26" t="s">
        <v>248</v>
      </c>
      <c r="E185" s="27" t="s">
        <v>110</v>
      </c>
      <c r="F185" s="26" t="s">
        <v>273</v>
      </c>
      <c r="G185" s="28">
        <v>2008</v>
      </c>
      <c r="H185" s="29">
        <v>314.43156146096737</v>
      </c>
      <c r="I185" s="29">
        <v>356.66879963748647</v>
      </c>
      <c r="J185" s="29">
        <v>94.778616105189485</v>
      </c>
      <c r="K185" s="29">
        <v>42.999467474559289</v>
      </c>
      <c r="L185" s="29">
        <v>13.995011048479647</v>
      </c>
      <c r="M185" s="29">
        <v>822.87345572668232</v>
      </c>
      <c r="N185" s="29">
        <v>155.39298355201362</v>
      </c>
      <c r="O185" s="29">
        <v>183.28031753259361</v>
      </c>
      <c r="P185" s="29">
        <v>15.628972012486468</v>
      </c>
      <c r="Q185" s="29">
        <v>354.30227309709375</v>
      </c>
      <c r="R185" s="29">
        <v>123.65286365758242</v>
      </c>
      <c r="S185" s="29">
        <v>0</v>
      </c>
      <c r="T185" s="29">
        <v>56.051884375198071</v>
      </c>
      <c r="U185" s="29">
        <v>1.9049151692430852</v>
      </c>
      <c r="V185" s="29">
        <v>0.84029895441130287</v>
      </c>
      <c r="W185" s="29">
        <v>182.44996215643488</v>
      </c>
      <c r="X185" s="29">
        <v>59.195719175591819</v>
      </c>
      <c r="Y185" s="29">
        <v>1418.8214101558028</v>
      </c>
      <c r="Z185" s="30">
        <v>137.90999999999994</v>
      </c>
      <c r="AA185" s="29">
        <v>10.28802414731204</v>
      </c>
      <c r="AB185" s="29">
        <f t="shared" si="5"/>
        <v>1359.6256909802109</v>
      </c>
    </row>
    <row r="186" spans="1:28" hidden="1" x14ac:dyDescent="0.25">
      <c r="A186" s="25" t="s">
        <v>289</v>
      </c>
      <c r="B186" s="37" t="str">
        <f t="shared" si="4"/>
        <v>North Ayrshire2009</v>
      </c>
      <c r="C186" s="26" t="s">
        <v>248</v>
      </c>
      <c r="D186" s="26" t="s">
        <v>248</v>
      </c>
      <c r="E186" s="27" t="s">
        <v>110</v>
      </c>
      <c r="F186" s="26" t="s">
        <v>273</v>
      </c>
      <c r="G186" s="28">
        <v>2009</v>
      </c>
      <c r="H186" s="29">
        <v>266.63634810595505</v>
      </c>
      <c r="I186" s="29">
        <v>285.92364634480043</v>
      </c>
      <c r="J186" s="29">
        <v>33.682350923593006</v>
      </c>
      <c r="K186" s="29">
        <v>41.97956197370101</v>
      </c>
      <c r="L186" s="29">
        <v>14.924539377509856</v>
      </c>
      <c r="M186" s="29">
        <v>643.14644672555949</v>
      </c>
      <c r="N186" s="29">
        <v>139.43667348137637</v>
      </c>
      <c r="O186" s="29">
        <v>166.5440737760249</v>
      </c>
      <c r="P186" s="29">
        <v>14.66029002434996</v>
      </c>
      <c r="Q186" s="29">
        <v>320.64103728175121</v>
      </c>
      <c r="R186" s="29">
        <v>119.03307835047286</v>
      </c>
      <c r="S186" s="29">
        <v>0</v>
      </c>
      <c r="T186" s="29">
        <v>54.544635469402408</v>
      </c>
      <c r="U186" s="29">
        <v>1.9194455788971094</v>
      </c>
      <c r="V186" s="29">
        <v>0.7487311409466747</v>
      </c>
      <c r="W186" s="29">
        <v>176.24589053971906</v>
      </c>
      <c r="X186" s="29">
        <v>58.159134434491463</v>
      </c>
      <c r="Y186" s="29">
        <v>1198.1925089815213</v>
      </c>
      <c r="Z186" s="30">
        <v>137.82999999999996</v>
      </c>
      <c r="AA186" s="29">
        <v>8.6932635056339098</v>
      </c>
      <c r="AB186" s="29">
        <f t="shared" si="5"/>
        <v>1140.0333745470298</v>
      </c>
    </row>
    <row r="187" spans="1:28" hidden="1" x14ac:dyDescent="0.25">
      <c r="A187" s="25" t="s">
        <v>289</v>
      </c>
      <c r="B187" s="37" t="str">
        <f t="shared" si="4"/>
        <v>North Ayrshire2010</v>
      </c>
      <c r="C187" s="26" t="s">
        <v>248</v>
      </c>
      <c r="D187" s="26" t="s">
        <v>248</v>
      </c>
      <c r="E187" s="27" t="s">
        <v>110</v>
      </c>
      <c r="F187" s="26" t="s">
        <v>273</v>
      </c>
      <c r="G187" s="28">
        <v>2010</v>
      </c>
      <c r="H187" s="29">
        <v>259.15925398969875</v>
      </c>
      <c r="I187" s="29">
        <v>297.68163764563059</v>
      </c>
      <c r="J187" s="29">
        <v>23.450352329901481</v>
      </c>
      <c r="K187" s="29">
        <v>46.480274289311815</v>
      </c>
      <c r="L187" s="29">
        <v>14.572229968094362</v>
      </c>
      <c r="M187" s="29">
        <v>641.34374822263715</v>
      </c>
      <c r="N187" s="29">
        <v>141.44369157033208</v>
      </c>
      <c r="O187" s="29">
        <v>179.90114050741911</v>
      </c>
      <c r="P187" s="29">
        <v>16.202873592454196</v>
      </c>
      <c r="Q187" s="29">
        <v>337.5477056702054</v>
      </c>
      <c r="R187" s="29">
        <v>117.43217193795601</v>
      </c>
      <c r="S187" s="29">
        <v>0</v>
      </c>
      <c r="T187" s="29">
        <v>54.162065930124314</v>
      </c>
      <c r="U187" s="29">
        <v>1.9400870826423589</v>
      </c>
      <c r="V187" s="29">
        <v>0.78592561583069886</v>
      </c>
      <c r="W187" s="29">
        <v>174.32025056655337</v>
      </c>
      <c r="X187" s="29">
        <v>54.328813878291982</v>
      </c>
      <c r="Y187" s="29">
        <v>1207.5405183376879</v>
      </c>
      <c r="Z187" s="30">
        <v>137.79</v>
      </c>
      <c r="AA187" s="29">
        <v>8.7636295691827275</v>
      </c>
      <c r="AB187" s="29">
        <f t="shared" si="5"/>
        <v>1153.2117044593958</v>
      </c>
    </row>
    <row r="188" spans="1:28" hidden="1" x14ac:dyDescent="0.25">
      <c r="A188" s="25" t="s">
        <v>289</v>
      </c>
      <c r="B188" s="37" t="str">
        <f t="shared" si="4"/>
        <v>North Ayrshire2011</v>
      </c>
      <c r="C188" s="26" t="s">
        <v>248</v>
      </c>
      <c r="D188" s="26" t="s">
        <v>248</v>
      </c>
      <c r="E188" s="27" t="s">
        <v>110</v>
      </c>
      <c r="F188" s="26" t="s">
        <v>273</v>
      </c>
      <c r="G188" s="28">
        <v>2011</v>
      </c>
      <c r="H188" s="29">
        <v>241.12415495991758</v>
      </c>
      <c r="I188" s="29">
        <v>246.45714258343583</v>
      </c>
      <c r="J188" s="29">
        <v>20.069267642015749</v>
      </c>
      <c r="K188" s="29">
        <v>38.004614702100582</v>
      </c>
      <c r="L188" s="29">
        <v>15.123284004095751</v>
      </c>
      <c r="M188" s="29">
        <v>560.77846389156548</v>
      </c>
      <c r="N188" s="29">
        <v>133.59351005736323</v>
      </c>
      <c r="O188" s="29">
        <v>147.53888869717224</v>
      </c>
      <c r="P188" s="29">
        <v>13.392497632241831</v>
      </c>
      <c r="Q188" s="29">
        <v>294.5248963867773</v>
      </c>
      <c r="R188" s="29">
        <v>116.37603765646014</v>
      </c>
      <c r="S188" s="29">
        <v>0</v>
      </c>
      <c r="T188" s="29">
        <v>51.716328993822117</v>
      </c>
      <c r="U188" s="29">
        <v>1.8999169167713201</v>
      </c>
      <c r="V188" s="29">
        <v>0.7300087514560536</v>
      </c>
      <c r="W188" s="29">
        <v>170.72229231850963</v>
      </c>
      <c r="X188" s="29">
        <v>49.342451345897516</v>
      </c>
      <c r="Y188" s="29">
        <v>1075.3681039427499</v>
      </c>
      <c r="Z188" s="30">
        <v>138.09000000000006</v>
      </c>
      <c r="AA188" s="29">
        <v>7.7874437246922259</v>
      </c>
      <c r="AB188" s="29">
        <f t="shared" si="5"/>
        <v>1026.0256525968525</v>
      </c>
    </row>
    <row r="189" spans="1:28" hidden="1" x14ac:dyDescent="0.25">
      <c r="A189" s="25" t="s">
        <v>289</v>
      </c>
      <c r="B189" s="37" t="str">
        <f t="shared" si="4"/>
        <v>North Ayrshire2012</v>
      </c>
      <c r="C189" s="26" t="s">
        <v>248</v>
      </c>
      <c r="D189" s="26" t="s">
        <v>248</v>
      </c>
      <c r="E189" s="27" t="s">
        <v>110</v>
      </c>
      <c r="F189" s="26" t="s">
        <v>273</v>
      </c>
      <c r="G189" s="28">
        <v>2012</v>
      </c>
      <c r="H189" s="29">
        <v>253.61092145159327</v>
      </c>
      <c r="I189" s="29">
        <v>270.61710946773815</v>
      </c>
      <c r="J189" s="29">
        <v>19.971639223734435</v>
      </c>
      <c r="K189" s="29">
        <v>31.555545823171592</v>
      </c>
      <c r="L189" s="29">
        <v>14.99006993933091</v>
      </c>
      <c r="M189" s="29">
        <v>590.74528590556838</v>
      </c>
      <c r="N189" s="29">
        <v>139.84052710826128</v>
      </c>
      <c r="O189" s="29">
        <v>160.03791086064209</v>
      </c>
      <c r="P189" s="29">
        <v>13.063221239631007</v>
      </c>
      <c r="Q189" s="29">
        <v>312.94165920853436</v>
      </c>
      <c r="R189" s="29">
        <v>112.91631063245839</v>
      </c>
      <c r="S189" s="29">
        <v>0</v>
      </c>
      <c r="T189" s="29">
        <v>49.676719428914929</v>
      </c>
      <c r="U189" s="29">
        <v>1.922708279726477</v>
      </c>
      <c r="V189" s="29">
        <v>0.69596630573725593</v>
      </c>
      <c r="W189" s="29">
        <v>165.21170464683703</v>
      </c>
      <c r="X189" s="29">
        <v>47.369259857639932</v>
      </c>
      <c r="Y189" s="29">
        <v>1116.26790961858</v>
      </c>
      <c r="Z189" s="30">
        <v>137.56</v>
      </c>
      <c r="AA189" s="29">
        <v>8.1147710789370464</v>
      </c>
      <c r="AB189" s="29">
        <f t="shared" si="5"/>
        <v>1068.8986497609401</v>
      </c>
    </row>
    <row r="190" spans="1:28" hidden="1" x14ac:dyDescent="0.25">
      <c r="A190" s="25" t="s">
        <v>289</v>
      </c>
      <c r="B190" s="37" t="str">
        <f t="shared" si="4"/>
        <v>North Ayrshire2013</v>
      </c>
      <c r="C190" s="26" t="s">
        <v>248</v>
      </c>
      <c r="D190" s="26" t="s">
        <v>248</v>
      </c>
      <c r="E190" s="27" t="s">
        <v>110</v>
      </c>
      <c r="F190" s="26" t="s">
        <v>273</v>
      </c>
      <c r="G190" s="28">
        <v>2013</v>
      </c>
      <c r="H190" s="29">
        <v>232.60107736044665</v>
      </c>
      <c r="I190" s="29">
        <v>273.5874348929093</v>
      </c>
      <c r="J190" s="29">
        <v>23.000620287766079</v>
      </c>
      <c r="K190" s="29">
        <v>31.29994735599702</v>
      </c>
      <c r="L190" s="29">
        <v>15.288564786575741</v>
      </c>
      <c r="M190" s="29">
        <v>575.7776446836948</v>
      </c>
      <c r="N190" s="29">
        <v>127.34985233312872</v>
      </c>
      <c r="O190" s="29">
        <v>164.64427987081592</v>
      </c>
      <c r="P190" s="29">
        <v>13.459219591013142</v>
      </c>
      <c r="Q190" s="29">
        <v>305.45335179495783</v>
      </c>
      <c r="R190" s="29">
        <v>109.76083790076871</v>
      </c>
      <c r="S190" s="29">
        <v>0</v>
      </c>
      <c r="T190" s="29">
        <v>49.837628465492166</v>
      </c>
      <c r="U190" s="29">
        <v>1.8382599570402078</v>
      </c>
      <c r="V190" s="29">
        <v>0.70163212488038784</v>
      </c>
      <c r="W190" s="29">
        <v>162.13835844818146</v>
      </c>
      <c r="X190" s="29">
        <v>44.926023940793911</v>
      </c>
      <c r="Y190" s="29">
        <v>1088.295378867628</v>
      </c>
      <c r="Z190" s="30">
        <v>136.92000000000004</v>
      </c>
      <c r="AA190" s="29">
        <v>7.9484032929274582</v>
      </c>
      <c r="AB190" s="29">
        <f t="shared" si="5"/>
        <v>1043.3693549268341</v>
      </c>
    </row>
    <row r="191" spans="1:28" hidden="1" x14ac:dyDescent="0.25">
      <c r="A191" s="25" t="s">
        <v>289</v>
      </c>
      <c r="B191" s="37" t="str">
        <f t="shared" si="4"/>
        <v>North Lanarkshire2005</v>
      </c>
      <c r="C191" s="26" t="s">
        <v>248</v>
      </c>
      <c r="D191" s="26" t="s">
        <v>248</v>
      </c>
      <c r="E191" s="27" t="s">
        <v>111</v>
      </c>
      <c r="F191" s="26" t="s">
        <v>274</v>
      </c>
      <c r="G191" s="28">
        <v>2005</v>
      </c>
      <c r="H191" s="29">
        <v>522.65182587911204</v>
      </c>
      <c r="I191" s="29">
        <v>245.97383077999388</v>
      </c>
      <c r="J191" s="29">
        <v>6.4507184219267755</v>
      </c>
      <c r="K191" s="29">
        <v>100.91718528792961</v>
      </c>
      <c r="L191" s="29">
        <v>8.6261325695357645</v>
      </c>
      <c r="M191" s="29">
        <v>884.61969293849813</v>
      </c>
      <c r="N191" s="29">
        <v>340.63393662180289</v>
      </c>
      <c r="O191" s="29">
        <v>468.15600916975853</v>
      </c>
      <c r="P191" s="29">
        <v>25.18930897769938</v>
      </c>
      <c r="Q191" s="29">
        <v>833.97925476926082</v>
      </c>
      <c r="R191" s="29">
        <v>281.32238132985321</v>
      </c>
      <c r="S191" s="29">
        <v>207.74095934078906</v>
      </c>
      <c r="T191" s="29">
        <v>297.00952298854213</v>
      </c>
      <c r="U191" s="29">
        <v>8.1368486279544179</v>
      </c>
      <c r="V191" s="29">
        <v>2.9948406136645054</v>
      </c>
      <c r="W191" s="29">
        <v>797.20455290080326</v>
      </c>
      <c r="X191" s="29">
        <v>53.401006852044141</v>
      </c>
      <c r="Y191" s="29">
        <v>2569.2045074606062</v>
      </c>
      <c r="Z191" s="30">
        <v>327.14000000000004</v>
      </c>
      <c r="AA191" s="29">
        <v>7.8535321497236836</v>
      </c>
      <c r="AB191" s="29">
        <f t="shared" si="5"/>
        <v>2515.803500608562</v>
      </c>
    </row>
    <row r="192" spans="1:28" hidden="1" x14ac:dyDescent="0.25">
      <c r="A192" s="25" t="s">
        <v>289</v>
      </c>
      <c r="B192" s="37" t="str">
        <f t="shared" si="4"/>
        <v>North Lanarkshire2006</v>
      </c>
      <c r="C192" s="26" t="s">
        <v>248</v>
      </c>
      <c r="D192" s="26" t="s">
        <v>248</v>
      </c>
      <c r="E192" s="27" t="s">
        <v>111</v>
      </c>
      <c r="F192" s="26" t="s">
        <v>274</v>
      </c>
      <c r="G192" s="28">
        <v>2006</v>
      </c>
      <c r="H192" s="29">
        <v>573.56334803937762</v>
      </c>
      <c r="I192" s="29">
        <v>241.91097605824513</v>
      </c>
      <c r="J192" s="29">
        <v>4.5942752921161514</v>
      </c>
      <c r="K192" s="29">
        <v>95.800661298764751</v>
      </c>
      <c r="L192" s="29">
        <v>8.3983277944728787</v>
      </c>
      <c r="M192" s="29">
        <v>924.26758848297652</v>
      </c>
      <c r="N192" s="29">
        <v>355.17295378274935</v>
      </c>
      <c r="O192" s="29">
        <v>450.01284974065157</v>
      </c>
      <c r="P192" s="29">
        <v>23.84152397392117</v>
      </c>
      <c r="Q192" s="29">
        <v>829.02732749732206</v>
      </c>
      <c r="R192" s="29">
        <v>278.87442304874588</v>
      </c>
      <c r="S192" s="29">
        <v>207.90447553717942</v>
      </c>
      <c r="T192" s="29">
        <v>301.23704038763884</v>
      </c>
      <c r="U192" s="29">
        <v>7.9399957429320223</v>
      </c>
      <c r="V192" s="29">
        <v>3.3261076519305517</v>
      </c>
      <c r="W192" s="29">
        <v>799.28204236842669</v>
      </c>
      <c r="X192" s="29">
        <v>49.965475970036636</v>
      </c>
      <c r="Y192" s="29">
        <v>2602.5424343187619</v>
      </c>
      <c r="Z192" s="30">
        <v>328.73999999999984</v>
      </c>
      <c r="AA192" s="29">
        <v>7.9167197004281897</v>
      </c>
      <c r="AB192" s="29">
        <f t="shared" si="5"/>
        <v>2552.5769583487254</v>
      </c>
    </row>
    <row r="193" spans="1:28" hidden="1" x14ac:dyDescent="0.25">
      <c r="A193" s="25" t="s">
        <v>289</v>
      </c>
      <c r="B193" s="37" t="str">
        <f t="shared" si="4"/>
        <v>North Lanarkshire2007</v>
      </c>
      <c r="C193" s="26" t="s">
        <v>248</v>
      </c>
      <c r="D193" s="26" t="s">
        <v>248</v>
      </c>
      <c r="E193" s="27" t="s">
        <v>111</v>
      </c>
      <c r="F193" s="26" t="s">
        <v>274</v>
      </c>
      <c r="G193" s="28">
        <v>2007</v>
      </c>
      <c r="H193" s="29">
        <v>564.05982351861121</v>
      </c>
      <c r="I193" s="29">
        <v>248.67059580746798</v>
      </c>
      <c r="J193" s="29">
        <v>4.5803372062936836</v>
      </c>
      <c r="K193" s="29">
        <v>94.56367521794796</v>
      </c>
      <c r="L193" s="29">
        <v>8.5610307121870033</v>
      </c>
      <c r="M193" s="29">
        <v>920.43546246250787</v>
      </c>
      <c r="N193" s="29">
        <v>351.63015926940477</v>
      </c>
      <c r="O193" s="29">
        <v>442.4312486564906</v>
      </c>
      <c r="P193" s="29">
        <v>22.023800325549939</v>
      </c>
      <c r="Q193" s="29">
        <v>816.08520825144524</v>
      </c>
      <c r="R193" s="29">
        <v>274.3998070669744</v>
      </c>
      <c r="S193" s="29">
        <v>210.02595654564769</v>
      </c>
      <c r="T193" s="29">
        <v>313.718666262216</v>
      </c>
      <c r="U193" s="29">
        <v>8.8156862473783058</v>
      </c>
      <c r="V193" s="29">
        <v>3.2767128738499167</v>
      </c>
      <c r="W193" s="29">
        <v>810.23682899606627</v>
      </c>
      <c r="X193" s="29">
        <v>47.526751358257648</v>
      </c>
      <c r="Y193" s="29">
        <v>2594.2842510682772</v>
      </c>
      <c r="Z193" s="30">
        <v>331.17</v>
      </c>
      <c r="AA193" s="29">
        <v>7.8336934235234983</v>
      </c>
      <c r="AB193" s="29">
        <f t="shared" si="5"/>
        <v>2546.7574997100196</v>
      </c>
    </row>
    <row r="194" spans="1:28" hidden="1" x14ac:dyDescent="0.25">
      <c r="A194" s="25" t="s">
        <v>289</v>
      </c>
      <c r="B194" s="37" t="str">
        <f t="shared" ref="B194:B257" si="6">E194&amp;G194</f>
        <v>North Lanarkshire2008</v>
      </c>
      <c r="C194" s="26" t="s">
        <v>248</v>
      </c>
      <c r="D194" s="26" t="s">
        <v>248</v>
      </c>
      <c r="E194" s="27" t="s">
        <v>111</v>
      </c>
      <c r="F194" s="26" t="s">
        <v>274</v>
      </c>
      <c r="G194" s="28">
        <v>2008</v>
      </c>
      <c r="H194" s="29">
        <v>528.80297026488017</v>
      </c>
      <c r="I194" s="29">
        <v>233.9087941705337</v>
      </c>
      <c r="J194" s="29">
        <v>4.5669401438773303</v>
      </c>
      <c r="K194" s="29">
        <v>85.274262035086281</v>
      </c>
      <c r="L194" s="29">
        <v>8.0246746880826247</v>
      </c>
      <c r="M194" s="29">
        <v>860.57764130246017</v>
      </c>
      <c r="N194" s="29">
        <v>338.64484245807768</v>
      </c>
      <c r="O194" s="29">
        <v>456.93599450484487</v>
      </c>
      <c r="P194" s="29">
        <v>24.00455841247846</v>
      </c>
      <c r="Q194" s="29">
        <v>819.58539537540105</v>
      </c>
      <c r="R194" s="29">
        <v>260.38440095066181</v>
      </c>
      <c r="S194" s="29">
        <v>201.78286041716171</v>
      </c>
      <c r="T194" s="29">
        <v>311.63786214743379</v>
      </c>
      <c r="U194" s="29">
        <v>8.6831038500483313</v>
      </c>
      <c r="V194" s="29">
        <v>3.2284255340008068</v>
      </c>
      <c r="W194" s="29">
        <v>785.7166528993065</v>
      </c>
      <c r="X194" s="29">
        <v>44.723620298342681</v>
      </c>
      <c r="Y194" s="29">
        <v>2510.6033098755106</v>
      </c>
      <c r="Z194" s="30">
        <v>333.29000000000013</v>
      </c>
      <c r="AA194" s="29">
        <v>7.532789192221518</v>
      </c>
      <c r="AB194" s="29">
        <f t="shared" si="5"/>
        <v>2465.8796895771679</v>
      </c>
    </row>
    <row r="195" spans="1:28" hidden="1" x14ac:dyDescent="0.25">
      <c r="A195" s="25" t="s">
        <v>289</v>
      </c>
      <c r="B195" s="37" t="str">
        <f t="shared" si="6"/>
        <v>North Lanarkshire2009</v>
      </c>
      <c r="C195" s="26" t="s">
        <v>248</v>
      </c>
      <c r="D195" s="26" t="s">
        <v>248</v>
      </c>
      <c r="E195" s="27" t="s">
        <v>111</v>
      </c>
      <c r="F195" s="26" t="s">
        <v>274</v>
      </c>
      <c r="G195" s="28">
        <v>2009</v>
      </c>
      <c r="H195" s="29">
        <v>456.95825951010926</v>
      </c>
      <c r="I195" s="29">
        <v>218.66499625521288</v>
      </c>
      <c r="J195" s="29">
        <v>4.5851539714679426</v>
      </c>
      <c r="K195" s="29">
        <v>74.088909194444653</v>
      </c>
      <c r="L195" s="29">
        <v>8.4777991805768611</v>
      </c>
      <c r="M195" s="29">
        <v>762.77511811181159</v>
      </c>
      <c r="N195" s="29">
        <v>302.09582055553454</v>
      </c>
      <c r="O195" s="29">
        <v>415.84587947608748</v>
      </c>
      <c r="P195" s="29">
        <v>21.106938756903897</v>
      </c>
      <c r="Q195" s="29">
        <v>739.04863878852598</v>
      </c>
      <c r="R195" s="29">
        <v>253.82857717466948</v>
      </c>
      <c r="S195" s="29">
        <v>195.77158158779591</v>
      </c>
      <c r="T195" s="29">
        <v>301.64768521462418</v>
      </c>
      <c r="U195" s="29">
        <v>8.6522683646803564</v>
      </c>
      <c r="V195" s="29">
        <v>2.8921440504627762</v>
      </c>
      <c r="W195" s="29">
        <v>762.79225639223273</v>
      </c>
      <c r="X195" s="29">
        <v>68.166324793881699</v>
      </c>
      <c r="Y195" s="29">
        <v>2332.782338086452</v>
      </c>
      <c r="Z195" s="30">
        <v>335.15999999999991</v>
      </c>
      <c r="AA195" s="29">
        <v>6.9602050903641626</v>
      </c>
      <c r="AB195" s="29">
        <f t="shared" ref="AB195:AB258" si="7">Y195-X195</f>
        <v>2264.6160132925702</v>
      </c>
    </row>
    <row r="196" spans="1:28" hidden="1" x14ac:dyDescent="0.25">
      <c r="A196" s="25" t="s">
        <v>289</v>
      </c>
      <c r="B196" s="37" t="str">
        <f t="shared" si="6"/>
        <v>North Lanarkshire2010</v>
      </c>
      <c r="C196" s="26" t="s">
        <v>248</v>
      </c>
      <c r="D196" s="26" t="s">
        <v>248</v>
      </c>
      <c r="E196" s="27" t="s">
        <v>111</v>
      </c>
      <c r="F196" s="26" t="s">
        <v>274</v>
      </c>
      <c r="G196" s="28">
        <v>2010</v>
      </c>
      <c r="H196" s="29">
        <v>463.46187559965279</v>
      </c>
      <c r="I196" s="29">
        <v>206.78180160709766</v>
      </c>
      <c r="J196" s="29">
        <v>4.5936725276056576</v>
      </c>
      <c r="K196" s="29">
        <v>74.652102514920799</v>
      </c>
      <c r="L196" s="29">
        <v>8.3272271629309866</v>
      </c>
      <c r="M196" s="29">
        <v>757.81667941220792</v>
      </c>
      <c r="N196" s="29">
        <v>306.46135571723681</v>
      </c>
      <c r="O196" s="29">
        <v>453.69459562789655</v>
      </c>
      <c r="P196" s="29">
        <v>22.735601297343695</v>
      </c>
      <c r="Q196" s="29">
        <v>782.89155264247711</v>
      </c>
      <c r="R196" s="29">
        <v>249.74886110569588</v>
      </c>
      <c r="S196" s="29">
        <v>197.73871910639031</v>
      </c>
      <c r="T196" s="29">
        <v>297.67098769215215</v>
      </c>
      <c r="U196" s="29">
        <v>8.6897638163379156</v>
      </c>
      <c r="V196" s="29">
        <v>3.0585967954488487</v>
      </c>
      <c r="W196" s="29">
        <v>756.906928516025</v>
      </c>
      <c r="X196" s="29">
        <v>72.306480091069176</v>
      </c>
      <c r="Y196" s="29">
        <v>2369.9216406617793</v>
      </c>
      <c r="Z196" s="30">
        <v>336.28000000000003</v>
      </c>
      <c r="AA196" s="29">
        <v>7.04746532848156</v>
      </c>
      <c r="AB196" s="29">
        <f t="shared" si="7"/>
        <v>2297.61516057071</v>
      </c>
    </row>
    <row r="197" spans="1:28" hidden="1" x14ac:dyDescent="0.25">
      <c r="A197" s="25" t="s">
        <v>289</v>
      </c>
      <c r="B197" s="37" t="str">
        <f t="shared" si="6"/>
        <v>North Lanarkshire2011</v>
      </c>
      <c r="C197" s="26" t="s">
        <v>248</v>
      </c>
      <c r="D197" s="26" t="s">
        <v>248</v>
      </c>
      <c r="E197" s="27" t="s">
        <v>111</v>
      </c>
      <c r="F197" s="26" t="s">
        <v>274</v>
      </c>
      <c r="G197" s="28">
        <v>2011</v>
      </c>
      <c r="H197" s="29">
        <v>440.00982441392722</v>
      </c>
      <c r="I197" s="29">
        <v>178.75172050797585</v>
      </c>
      <c r="J197" s="29">
        <v>4.578523817226591</v>
      </c>
      <c r="K197" s="29">
        <v>63.540886782780532</v>
      </c>
      <c r="L197" s="29">
        <v>8.6314422034501064</v>
      </c>
      <c r="M197" s="29">
        <v>695.5123977253603</v>
      </c>
      <c r="N197" s="29">
        <v>292.81562161056632</v>
      </c>
      <c r="O197" s="29">
        <v>375.56083014003582</v>
      </c>
      <c r="P197" s="29">
        <v>20.412683810524182</v>
      </c>
      <c r="Q197" s="29">
        <v>688.78913556112639</v>
      </c>
      <c r="R197" s="29">
        <v>237.362497724093</v>
      </c>
      <c r="S197" s="29">
        <v>192.89625147557018</v>
      </c>
      <c r="T197" s="29">
        <v>289.07718617870501</v>
      </c>
      <c r="U197" s="29">
        <v>8.6245450688059719</v>
      </c>
      <c r="V197" s="29">
        <v>2.8223684264279036</v>
      </c>
      <c r="W197" s="29">
        <v>730.78284887360212</v>
      </c>
      <c r="X197" s="29">
        <v>57.639349879257871</v>
      </c>
      <c r="Y197" s="29">
        <v>2172.7237320393465</v>
      </c>
      <c r="Z197" s="30">
        <v>337.72</v>
      </c>
      <c r="AA197" s="29">
        <v>6.4335062538177965</v>
      </c>
      <c r="AB197" s="29">
        <f t="shared" si="7"/>
        <v>2115.0843821600888</v>
      </c>
    </row>
    <row r="198" spans="1:28" hidden="1" x14ac:dyDescent="0.25">
      <c r="A198" s="25" t="s">
        <v>289</v>
      </c>
      <c r="B198" s="37" t="str">
        <f t="shared" si="6"/>
        <v>North Lanarkshire2012</v>
      </c>
      <c r="C198" s="26" t="s">
        <v>248</v>
      </c>
      <c r="D198" s="26" t="s">
        <v>248</v>
      </c>
      <c r="E198" s="27" t="s">
        <v>111</v>
      </c>
      <c r="F198" s="26" t="s">
        <v>274</v>
      </c>
      <c r="G198" s="28">
        <v>2012</v>
      </c>
      <c r="H198" s="29">
        <v>441.75866835823228</v>
      </c>
      <c r="I198" s="29">
        <v>194.75745800248856</v>
      </c>
      <c r="J198" s="29">
        <v>4.5544663712210491</v>
      </c>
      <c r="K198" s="29">
        <v>59.682795923213448</v>
      </c>
      <c r="L198" s="29">
        <v>8.5532870201486428</v>
      </c>
      <c r="M198" s="29">
        <v>709.30667567530395</v>
      </c>
      <c r="N198" s="29">
        <v>307.28441605232223</v>
      </c>
      <c r="O198" s="29">
        <v>408.67606520594154</v>
      </c>
      <c r="P198" s="29">
        <v>19.699001593120382</v>
      </c>
      <c r="Q198" s="29">
        <v>735.65948285138415</v>
      </c>
      <c r="R198" s="29">
        <v>237.95730095038562</v>
      </c>
      <c r="S198" s="29">
        <v>220.61714333067351</v>
      </c>
      <c r="T198" s="29">
        <v>282.23717226584102</v>
      </c>
      <c r="U198" s="29">
        <v>8.9191644058509389</v>
      </c>
      <c r="V198" s="29">
        <v>2.8640620721899488</v>
      </c>
      <c r="W198" s="29">
        <v>752.59484302494104</v>
      </c>
      <c r="X198" s="29">
        <v>39.061307776661309</v>
      </c>
      <c r="Y198" s="29">
        <v>2236.6223093282902</v>
      </c>
      <c r="Z198" s="30">
        <v>337.87000000000006</v>
      </c>
      <c r="AA198" s="29">
        <v>6.6197718333332043</v>
      </c>
      <c r="AB198" s="29">
        <f t="shared" si="7"/>
        <v>2197.561001551629</v>
      </c>
    </row>
    <row r="199" spans="1:28" hidden="1" x14ac:dyDescent="0.25">
      <c r="A199" s="25" t="s">
        <v>289</v>
      </c>
      <c r="B199" s="37" t="str">
        <f t="shared" si="6"/>
        <v>North Lanarkshire2013</v>
      </c>
      <c r="C199" s="26" t="s">
        <v>248</v>
      </c>
      <c r="D199" s="26" t="s">
        <v>248</v>
      </c>
      <c r="E199" s="27" t="s">
        <v>111</v>
      </c>
      <c r="F199" s="26" t="s">
        <v>274</v>
      </c>
      <c r="G199" s="28">
        <v>2013</v>
      </c>
      <c r="H199" s="29">
        <v>406.75964462967266</v>
      </c>
      <c r="I199" s="29">
        <v>228.96764709282195</v>
      </c>
      <c r="J199" s="29">
        <v>4.8063562399669433</v>
      </c>
      <c r="K199" s="29">
        <v>52.979275762191946</v>
      </c>
      <c r="L199" s="29">
        <v>8.6648642947804912</v>
      </c>
      <c r="M199" s="29">
        <v>702.17778801943393</v>
      </c>
      <c r="N199" s="29">
        <v>280.6076145015366</v>
      </c>
      <c r="O199" s="29">
        <v>418.46164176130367</v>
      </c>
      <c r="P199" s="29">
        <v>21.272946670074937</v>
      </c>
      <c r="Q199" s="29">
        <v>720.34220293291526</v>
      </c>
      <c r="R199" s="29">
        <v>229.97079050038536</v>
      </c>
      <c r="S199" s="29">
        <v>212.10274956853695</v>
      </c>
      <c r="T199" s="29">
        <v>281.67632207431211</v>
      </c>
      <c r="U199" s="29">
        <v>8.7630170530930815</v>
      </c>
      <c r="V199" s="29">
        <v>2.884922916280491</v>
      </c>
      <c r="W199" s="29">
        <v>735.39780211260802</v>
      </c>
      <c r="X199" s="29">
        <v>35.859750523880876</v>
      </c>
      <c r="Y199" s="29">
        <v>2193.7775435888384</v>
      </c>
      <c r="Z199" s="30">
        <v>337.72999999999973</v>
      </c>
      <c r="AA199" s="29">
        <v>6.4956549420804786</v>
      </c>
      <c r="AB199" s="29">
        <f t="shared" si="7"/>
        <v>2157.9177930649576</v>
      </c>
    </row>
    <row r="200" spans="1:28" hidden="1" x14ac:dyDescent="0.25">
      <c r="A200" s="25" t="s">
        <v>289</v>
      </c>
      <c r="B200" s="37" t="str">
        <f t="shared" si="6"/>
        <v>Orkney Islands2005</v>
      </c>
      <c r="C200" s="26" t="s">
        <v>248</v>
      </c>
      <c r="D200" s="26" t="s">
        <v>248</v>
      </c>
      <c r="E200" s="27" t="s">
        <v>275</v>
      </c>
      <c r="F200" s="26" t="s">
        <v>276</v>
      </c>
      <c r="G200" s="28">
        <v>2005</v>
      </c>
      <c r="H200" s="29">
        <v>27.958292071773872</v>
      </c>
      <c r="I200" s="29">
        <v>0</v>
      </c>
      <c r="J200" s="29">
        <v>0</v>
      </c>
      <c r="K200" s="29">
        <v>34.914861779409804</v>
      </c>
      <c r="L200" s="29">
        <v>38.305595610874782</v>
      </c>
      <c r="M200" s="29">
        <v>101.17874946205845</v>
      </c>
      <c r="N200" s="29">
        <v>44.091572157569985</v>
      </c>
      <c r="O200" s="29">
        <v>0</v>
      </c>
      <c r="P200" s="29">
        <v>33.55942572400081</v>
      </c>
      <c r="Q200" s="29">
        <v>77.650997881570788</v>
      </c>
      <c r="R200" s="29">
        <v>19.874869552867906</v>
      </c>
      <c r="S200" s="29">
        <v>0</v>
      </c>
      <c r="T200" s="29">
        <v>10.85775792304911</v>
      </c>
      <c r="U200" s="29">
        <v>0.18436571446878347</v>
      </c>
      <c r="V200" s="29">
        <v>2.5837549184606385</v>
      </c>
      <c r="W200" s="29">
        <v>33.500748108846437</v>
      </c>
      <c r="X200" s="29">
        <v>79.409491161692998</v>
      </c>
      <c r="Y200" s="29">
        <v>291.73998661416874</v>
      </c>
      <c r="Z200" s="30">
        <v>20.07</v>
      </c>
      <c r="AA200" s="29">
        <v>14.536122900556489</v>
      </c>
      <c r="AB200" s="29">
        <f t="shared" si="7"/>
        <v>212.33049545247576</v>
      </c>
    </row>
    <row r="201" spans="1:28" hidden="1" x14ac:dyDescent="0.25">
      <c r="A201" s="25" t="s">
        <v>289</v>
      </c>
      <c r="B201" s="37" t="str">
        <f t="shared" si="6"/>
        <v>Orkney Islands2006</v>
      </c>
      <c r="C201" s="26" t="s">
        <v>248</v>
      </c>
      <c r="D201" s="26" t="s">
        <v>248</v>
      </c>
      <c r="E201" s="27" t="s">
        <v>275</v>
      </c>
      <c r="F201" s="26" t="s">
        <v>276</v>
      </c>
      <c r="G201" s="28">
        <v>2006</v>
      </c>
      <c r="H201" s="29">
        <v>32.951673739852424</v>
      </c>
      <c r="I201" s="29">
        <v>0</v>
      </c>
      <c r="J201" s="29">
        <v>0</v>
      </c>
      <c r="K201" s="29">
        <v>28.872420431126542</v>
      </c>
      <c r="L201" s="29">
        <v>36.931640184464108</v>
      </c>
      <c r="M201" s="29">
        <v>98.755734355443082</v>
      </c>
      <c r="N201" s="29">
        <v>46.451044092377884</v>
      </c>
      <c r="O201" s="29">
        <v>0</v>
      </c>
      <c r="P201" s="29">
        <v>35.702587165974201</v>
      </c>
      <c r="Q201" s="29">
        <v>82.153631258352078</v>
      </c>
      <c r="R201" s="29">
        <v>19.744903589776058</v>
      </c>
      <c r="S201" s="29">
        <v>0</v>
      </c>
      <c r="T201" s="29">
        <v>12.056310871981553</v>
      </c>
      <c r="U201" s="29">
        <v>0.18590907791283928</v>
      </c>
      <c r="V201" s="29">
        <v>2.6496912318131174</v>
      </c>
      <c r="W201" s="29">
        <v>34.636814771483564</v>
      </c>
      <c r="X201" s="29">
        <v>77.599610709683333</v>
      </c>
      <c r="Y201" s="29">
        <v>293.14579109496208</v>
      </c>
      <c r="Z201" s="30">
        <v>20.339999999999993</v>
      </c>
      <c r="AA201" s="29">
        <v>14.412280781463235</v>
      </c>
      <c r="AB201" s="29">
        <f t="shared" si="7"/>
        <v>215.54618038527875</v>
      </c>
    </row>
    <row r="202" spans="1:28" hidden="1" x14ac:dyDescent="0.25">
      <c r="A202" s="25" t="s">
        <v>289</v>
      </c>
      <c r="B202" s="37" t="str">
        <f t="shared" si="6"/>
        <v>Orkney Islands2007</v>
      </c>
      <c r="C202" s="26" t="s">
        <v>248</v>
      </c>
      <c r="D202" s="26" t="s">
        <v>248</v>
      </c>
      <c r="E202" s="27" t="s">
        <v>275</v>
      </c>
      <c r="F202" s="26" t="s">
        <v>276</v>
      </c>
      <c r="G202" s="28">
        <v>2007</v>
      </c>
      <c r="H202" s="29">
        <v>35.437866241023727</v>
      </c>
      <c r="I202" s="29">
        <v>0</v>
      </c>
      <c r="J202" s="29">
        <v>0</v>
      </c>
      <c r="K202" s="29">
        <v>28.170817952553719</v>
      </c>
      <c r="L202" s="29">
        <v>36.868150589681655</v>
      </c>
      <c r="M202" s="29">
        <v>100.47683478325911</v>
      </c>
      <c r="N202" s="29">
        <v>47.228250562210199</v>
      </c>
      <c r="O202" s="29">
        <v>0</v>
      </c>
      <c r="P202" s="29">
        <v>32.592195728614492</v>
      </c>
      <c r="Q202" s="29">
        <v>79.820446290824691</v>
      </c>
      <c r="R202" s="29">
        <v>19.714852399572607</v>
      </c>
      <c r="S202" s="29">
        <v>0</v>
      </c>
      <c r="T202" s="29">
        <v>12.581379350667788</v>
      </c>
      <c r="U202" s="29">
        <v>0.17535199293736559</v>
      </c>
      <c r="V202" s="29">
        <v>2.7047148655188042</v>
      </c>
      <c r="W202" s="29">
        <v>35.176298608696563</v>
      </c>
      <c r="X202" s="29">
        <v>75.843673700865367</v>
      </c>
      <c r="Y202" s="29">
        <v>291.31725338364572</v>
      </c>
      <c r="Z202" s="30">
        <v>20.580000000000002</v>
      </c>
      <c r="AA202" s="29">
        <v>14.155357307271414</v>
      </c>
      <c r="AB202" s="29">
        <f t="shared" si="7"/>
        <v>215.47357968278035</v>
      </c>
    </row>
    <row r="203" spans="1:28" hidden="1" x14ac:dyDescent="0.25">
      <c r="A203" s="25" t="s">
        <v>289</v>
      </c>
      <c r="B203" s="37" t="str">
        <f t="shared" si="6"/>
        <v>Orkney Islands2008</v>
      </c>
      <c r="C203" s="26" t="s">
        <v>248</v>
      </c>
      <c r="D203" s="26" t="s">
        <v>248</v>
      </c>
      <c r="E203" s="27" t="s">
        <v>275</v>
      </c>
      <c r="F203" s="26" t="s">
        <v>276</v>
      </c>
      <c r="G203" s="28">
        <v>2008</v>
      </c>
      <c r="H203" s="29">
        <v>30.026499252730392</v>
      </c>
      <c r="I203" s="29">
        <v>0</v>
      </c>
      <c r="J203" s="29">
        <v>0</v>
      </c>
      <c r="K203" s="29">
        <v>23.857024492357592</v>
      </c>
      <c r="L203" s="29">
        <v>31.434346900477344</v>
      </c>
      <c r="M203" s="29">
        <v>85.317870645565336</v>
      </c>
      <c r="N203" s="29">
        <v>46.488035072065991</v>
      </c>
      <c r="O203" s="29">
        <v>0</v>
      </c>
      <c r="P203" s="29">
        <v>34.800257885042043</v>
      </c>
      <c r="Q203" s="29">
        <v>81.288292957108041</v>
      </c>
      <c r="R203" s="29">
        <v>18.918818813356062</v>
      </c>
      <c r="S203" s="29">
        <v>0</v>
      </c>
      <c r="T203" s="29">
        <v>12.571708245471733</v>
      </c>
      <c r="U203" s="29">
        <v>0.17798539475211494</v>
      </c>
      <c r="V203" s="29">
        <v>2.6341144180465994</v>
      </c>
      <c r="W203" s="29">
        <v>34.302626871626508</v>
      </c>
      <c r="X203" s="29">
        <v>74.212482964183181</v>
      </c>
      <c r="Y203" s="29">
        <v>275.12127343848306</v>
      </c>
      <c r="Z203" s="30">
        <v>20.740000000000006</v>
      </c>
      <c r="AA203" s="29">
        <v>13.265249442549806</v>
      </c>
      <c r="AB203" s="29">
        <f t="shared" si="7"/>
        <v>200.90879047429988</v>
      </c>
    </row>
    <row r="204" spans="1:28" hidden="1" x14ac:dyDescent="0.25">
      <c r="A204" s="25" t="s">
        <v>289</v>
      </c>
      <c r="B204" s="37" t="str">
        <f t="shared" si="6"/>
        <v>Orkney Islands2009</v>
      </c>
      <c r="C204" s="26" t="s">
        <v>248</v>
      </c>
      <c r="D204" s="26" t="s">
        <v>248</v>
      </c>
      <c r="E204" s="27" t="s">
        <v>275</v>
      </c>
      <c r="F204" s="26" t="s">
        <v>276</v>
      </c>
      <c r="G204" s="28">
        <v>2009</v>
      </c>
      <c r="H204" s="29">
        <v>26.310025495275607</v>
      </c>
      <c r="I204" s="29">
        <v>0</v>
      </c>
      <c r="J204" s="29">
        <v>0</v>
      </c>
      <c r="K204" s="29">
        <v>23.830171840890113</v>
      </c>
      <c r="L204" s="29">
        <v>33.012841683929338</v>
      </c>
      <c r="M204" s="29">
        <v>83.153039020095065</v>
      </c>
      <c r="N204" s="29">
        <v>40.50093604097755</v>
      </c>
      <c r="O204" s="29">
        <v>0</v>
      </c>
      <c r="P204" s="29">
        <v>33.390538254061163</v>
      </c>
      <c r="Q204" s="29">
        <v>73.891474295038705</v>
      </c>
      <c r="R204" s="29">
        <v>18.704931464561966</v>
      </c>
      <c r="S204" s="29">
        <v>0</v>
      </c>
      <c r="T204" s="29">
        <v>11.816596937248448</v>
      </c>
      <c r="U204" s="29">
        <v>0.17995678189493627</v>
      </c>
      <c r="V204" s="29">
        <v>2.4794255701988845</v>
      </c>
      <c r="W204" s="29">
        <v>33.180910753904236</v>
      </c>
      <c r="X204" s="29">
        <v>75.348594836046047</v>
      </c>
      <c r="Y204" s="29">
        <v>265.57401890508407</v>
      </c>
      <c r="Z204" s="30">
        <v>20.940000000000005</v>
      </c>
      <c r="AA204" s="29">
        <v>12.682617903776697</v>
      </c>
      <c r="AB204" s="29">
        <f t="shared" si="7"/>
        <v>190.22542406903801</v>
      </c>
    </row>
    <row r="205" spans="1:28" hidden="1" x14ac:dyDescent="0.25">
      <c r="A205" s="25" t="s">
        <v>289</v>
      </c>
      <c r="B205" s="37" t="str">
        <f t="shared" si="6"/>
        <v>Orkney Islands2010</v>
      </c>
      <c r="C205" s="26" t="s">
        <v>248</v>
      </c>
      <c r="D205" s="26" t="s">
        <v>248</v>
      </c>
      <c r="E205" s="27" t="s">
        <v>275</v>
      </c>
      <c r="F205" s="26" t="s">
        <v>276</v>
      </c>
      <c r="G205" s="28">
        <v>2010</v>
      </c>
      <c r="H205" s="29">
        <v>33.700502769062155</v>
      </c>
      <c r="I205" s="29">
        <v>0</v>
      </c>
      <c r="J205" s="29">
        <v>0</v>
      </c>
      <c r="K205" s="29">
        <v>25.305092780445669</v>
      </c>
      <c r="L205" s="29">
        <v>32.54063591466138</v>
      </c>
      <c r="M205" s="29">
        <v>91.54623146416921</v>
      </c>
      <c r="N205" s="29">
        <v>42.466285674871848</v>
      </c>
      <c r="O205" s="29">
        <v>0</v>
      </c>
      <c r="P205" s="29">
        <v>37.231427533621613</v>
      </c>
      <c r="Q205" s="29">
        <v>79.697713208493468</v>
      </c>
      <c r="R205" s="29">
        <v>19.256382988106019</v>
      </c>
      <c r="S205" s="29">
        <v>0</v>
      </c>
      <c r="T205" s="29">
        <v>11.76265265559007</v>
      </c>
      <c r="U205" s="29">
        <v>0.18233384015900736</v>
      </c>
      <c r="V205" s="29">
        <v>2.4126606919170746</v>
      </c>
      <c r="W205" s="29">
        <v>33.614030175772172</v>
      </c>
      <c r="X205" s="29">
        <v>74.675360869305038</v>
      </c>
      <c r="Y205" s="29">
        <v>279.53333571773987</v>
      </c>
      <c r="Z205" s="30">
        <v>21.220000000000017</v>
      </c>
      <c r="AA205" s="29">
        <v>13.173107244002811</v>
      </c>
      <c r="AB205" s="29">
        <f t="shared" si="7"/>
        <v>204.85797484843482</v>
      </c>
    </row>
    <row r="206" spans="1:28" hidden="1" x14ac:dyDescent="0.25">
      <c r="A206" s="25" t="s">
        <v>289</v>
      </c>
      <c r="B206" s="37" t="str">
        <f t="shared" si="6"/>
        <v>Orkney Islands2011</v>
      </c>
      <c r="C206" s="26" t="s">
        <v>248</v>
      </c>
      <c r="D206" s="26" t="s">
        <v>248</v>
      </c>
      <c r="E206" s="27" t="s">
        <v>275</v>
      </c>
      <c r="F206" s="26" t="s">
        <v>276</v>
      </c>
      <c r="G206" s="28">
        <v>2011</v>
      </c>
      <c r="H206" s="29">
        <v>28.586466349042162</v>
      </c>
      <c r="I206" s="29">
        <v>0</v>
      </c>
      <c r="J206" s="29">
        <v>0</v>
      </c>
      <c r="K206" s="29">
        <v>23.662121477250608</v>
      </c>
      <c r="L206" s="29">
        <v>33.52950678860249</v>
      </c>
      <c r="M206" s="29">
        <v>85.778094614895252</v>
      </c>
      <c r="N206" s="29">
        <v>41.258983809330424</v>
      </c>
      <c r="O206" s="29">
        <v>0</v>
      </c>
      <c r="P206" s="29">
        <v>30.181905946431478</v>
      </c>
      <c r="Q206" s="29">
        <v>71.440889755761901</v>
      </c>
      <c r="R206" s="29">
        <v>19.131870284269198</v>
      </c>
      <c r="S206" s="29">
        <v>0</v>
      </c>
      <c r="T206" s="29">
        <v>10.978034089741303</v>
      </c>
      <c r="U206" s="29">
        <v>0.17776621896856709</v>
      </c>
      <c r="V206" s="29">
        <v>2.4866755754933254</v>
      </c>
      <c r="W206" s="29">
        <v>32.774346168472391</v>
      </c>
      <c r="X206" s="29">
        <v>72.070749375376451</v>
      </c>
      <c r="Y206" s="29">
        <v>262.06407991450601</v>
      </c>
      <c r="Z206" s="30">
        <v>21.420000000000005</v>
      </c>
      <c r="AA206" s="29">
        <v>12.234550883030156</v>
      </c>
      <c r="AB206" s="29">
        <f t="shared" si="7"/>
        <v>189.99333053912954</v>
      </c>
    </row>
    <row r="207" spans="1:28" hidden="1" x14ac:dyDescent="0.25">
      <c r="A207" s="25" t="s">
        <v>289</v>
      </c>
      <c r="B207" s="37" t="str">
        <f t="shared" si="6"/>
        <v>Orkney Islands2012</v>
      </c>
      <c r="C207" s="26" t="s">
        <v>248</v>
      </c>
      <c r="D207" s="26" t="s">
        <v>248</v>
      </c>
      <c r="E207" s="27" t="s">
        <v>275</v>
      </c>
      <c r="F207" s="26" t="s">
        <v>276</v>
      </c>
      <c r="G207" s="28">
        <v>2012</v>
      </c>
      <c r="H207" s="29">
        <v>31.069253979593384</v>
      </c>
      <c r="I207" s="29">
        <v>0</v>
      </c>
      <c r="J207" s="29">
        <v>0</v>
      </c>
      <c r="K207" s="29">
        <v>18.921595425356443</v>
      </c>
      <c r="L207" s="29">
        <v>33.290531068987207</v>
      </c>
      <c r="M207" s="29">
        <v>83.281380473937034</v>
      </c>
      <c r="N207" s="29">
        <v>43.949294645545663</v>
      </c>
      <c r="O207" s="29">
        <v>0</v>
      </c>
      <c r="P207" s="29">
        <v>29.291467010236179</v>
      </c>
      <c r="Q207" s="29">
        <v>73.240761655781839</v>
      </c>
      <c r="R207" s="29">
        <v>19.067872534232592</v>
      </c>
      <c r="S207" s="29">
        <v>0</v>
      </c>
      <c r="T207" s="29">
        <v>10.37722880651366</v>
      </c>
      <c r="U207" s="29">
        <v>0.17874756213349832</v>
      </c>
      <c r="V207" s="29">
        <v>2.4843303446030038</v>
      </c>
      <c r="W207" s="29">
        <v>32.108179247482752</v>
      </c>
      <c r="X207" s="29">
        <v>68.947493584430603</v>
      </c>
      <c r="Y207" s="29">
        <v>257.57781496163221</v>
      </c>
      <c r="Z207" s="30">
        <v>21.529999999999983</v>
      </c>
      <c r="AA207" s="29">
        <v>11.963669993573266</v>
      </c>
      <c r="AB207" s="29">
        <f t="shared" si="7"/>
        <v>188.6303213772016</v>
      </c>
    </row>
    <row r="208" spans="1:28" hidden="1" x14ac:dyDescent="0.25">
      <c r="A208" s="25" t="s">
        <v>289</v>
      </c>
      <c r="B208" s="37" t="str">
        <f t="shared" si="6"/>
        <v>Orkney Islands2013</v>
      </c>
      <c r="C208" s="26" t="s">
        <v>248</v>
      </c>
      <c r="D208" s="26" t="s">
        <v>248</v>
      </c>
      <c r="E208" s="27" t="s">
        <v>275</v>
      </c>
      <c r="F208" s="26" t="s">
        <v>276</v>
      </c>
      <c r="G208" s="28">
        <v>2013</v>
      </c>
      <c r="H208" s="29">
        <v>29.445862115135032</v>
      </c>
      <c r="I208" s="29">
        <v>0</v>
      </c>
      <c r="J208" s="29">
        <v>0</v>
      </c>
      <c r="K208" s="29">
        <v>19.606378548392787</v>
      </c>
      <c r="L208" s="29">
        <v>33.635456641202737</v>
      </c>
      <c r="M208" s="29">
        <v>82.687697304730563</v>
      </c>
      <c r="N208" s="29">
        <v>38.960934927745015</v>
      </c>
      <c r="O208" s="29">
        <v>0</v>
      </c>
      <c r="P208" s="29">
        <v>28.298370443102172</v>
      </c>
      <c r="Q208" s="29">
        <v>67.259305370847187</v>
      </c>
      <c r="R208" s="29">
        <v>18.876955317768171</v>
      </c>
      <c r="S208" s="29">
        <v>0</v>
      </c>
      <c r="T208" s="29">
        <v>10.657401561081819</v>
      </c>
      <c r="U208" s="29">
        <v>0.1691668507992718</v>
      </c>
      <c r="V208" s="29">
        <v>2.5609373397545268</v>
      </c>
      <c r="W208" s="29">
        <v>32.264461069403787</v>
      </c>
      <c r="X208" s="29">
        <v>67.502168225746175</v>
      </c>
      <c r="Y208" s="29">
        <v>249.7136319707277</v>
      </c>
      <c r="Z208" s="30">
        <v>21.570000000000004</v>
      </c>
      <c r="AA208" s="29">
        <v>11.576895316213614</v>
      </c>
      <c r="AB208" s="29">
        <f t="shared" si="7"/>
        <v>182.21146374498153</v>
      </c>
    </row>
    <row r="209" spans="1:28" hidden="1" x14ac:dyDescent="0.25">
      <c r="A209" s="25" t="s">
        <v>289</v>
      </c>
      <c r="B209" s="37" t="str">
        <f t="shared" si="6"/>
        <v>Perth and Kinross2005</v>
      </c>
      <c r="C209" s="26" t="s">
        <v>248</v>
      </c>
      <c r="D209" s="26" t="s">
        <v>248</v>
      </c>
      <c r="E209" s="27" t="s">
        <v>112</v>
      </c>
      <c r="F209" s="26" t="s">
        <v>277</v>
      </c>
      <c r="G209" s="28">
        <v>2005</v>
      </c>
      <c r="H209" s="29">
        <v>218.64806101293607</v>
      </c>
      <c r="I209" s="29">
        <v>76.486540112413905</v>
      </c>
      <c r="J209" s="29">
        <v>1.5338000318987564</v>
      </c>
      <c r="K209" s="29">
        <v>55.52728862521402</v>
      </c>
      <c r="L209" s="29">
        <v>62.394538511535934</v>
      </c>
      <c r="M209" s="29">
        <v>414.59022829399862</v>
      </c>
      <c r="N209" s="29">
        <v>223.45821316221318</v>
      </c>
      <c r="O209" s="29">
        <v>149.20360426272021</v>
      </c>
      <c r="P209" s="29">
        <v>73.132537313682334</v>
      </c>
      <c r="Q209" s="29">
        <v>445.79435473861571</v>
      </c>
      <c r="R209" s="29">
        <v>427.89751614383647</v>
      </c>
      <c r="S209" s="29">
        <v>119.20518508772729</v>
      </c>
      <c r="T209" s="29">
        <v>75.544294221226096</v>
      </c>
      <c r="U209" s="29">
        <v>9.2969741771080177</v>
      </c>
      <c r="V209" s="29">
        <v>2.2673938694783118</v>
      </c>
      <c r="W209" s="29">
        <v>634.21136349937615</v>
      </c>
      <c r="X209" s="29">
        <v>-127.41002929035908</v>
      </c>
      <c r="Y209" s="29">
        <v>1367.1859172416316</v>
      </c>
      <c r="Z209" s="30">
        <v>138.05999999999997</v>
      </c>
      <c r="AA209" s="29">
        <v>9.902838745774531</v>
      </c>
      <c r="AB209" s="29">
        <f t="shared" si="7"/>
        <v>1494.5959465319906</v>
      </c>
    </row>
    <row r="210" spans="1:28" hidden="1" x14ac:dyDescent="0.25">
      <c r="A210" s="25" t="s">
        <v>289</v>
      </c>
      <c r="B210" s="37" t="str">
        <f t="shared" si="6"/>
        <v>Perth and Kinross2006</v>
      </c>
      <c r="C210" s="26" t="s">
        <v>248</v>
      </c>
      <c r="D210" s="26" t="s">
        <v>248</v>
      </c>
      <c r="E210" s="27" t="s">
        <v>112</v>
      </c>
      <c r="F210" s="26" t="s">
        <v>277</v>
      </c>
      <c r="G210" s="28">
        <v>2006</v>
      </c>
      <c r="H210" s="29">
        <v>237.82177304618153</v>
      </c>
      <c r="I210" s="29">
        <v>77.29694057818314</v>
      </c>
      <c r="J210" s="29">
        <v>1.4826779983794536</v>
      </c>
      <c r="K210" s="29">
        <v>51.22751406398018</v>
      </c>
      <c r="L210" s="29">
        <v>62.47202176488782</v>
      </c>
      <c r="M210" s="29">
        <v>430.3009274516121</v>
      </c>
      <c r="N210" s="29">
        <v>228.49695897984907</v>
      </c>
      <c r="O210" s="29">
        <v>148.68476383802036</v>
      </c>
      <c r="P210" s="29">
        <v>77.441688699636686</v>
      </c>
      <c r="Q210" s="29">
        <v>454.6234115175061</v>
      </c>
      <c r="R210" s="29">
        <v>421.3958257654669</v>
      </c>
      <c r="S210" s="29">
        <v>119.46035730782626</v>
      </c>
      <c r="T210" s="29">
        <v>81.438709807059283</v>
      </c>
      <c r="U210" s="29">
        <v>9.1436005913794958</v>
      </c>
      <c r="V210" s="29">
        <v>2.5353288477567189</v>
      </c>
      <c r="W210" s="29">
        <v>633.97382231948859</v>
      </c>
      <c r="X210" s="29">
        <v>-143.83813173950804</v>
      </c>
      <c r="Y210" s="29">
        <v>1375.0600295490988</v>
      </c>
      <c r="Z210" s="30">
        <v>139.38999999999996</v>
      </c>
      <c r="AA210" s="29">
        <v>9.864839870500747</v>
      </c>
      <c r="AB210" s="29">
        <f t="shared" si="7"/>
        <v>1518.8981612886068</v>
      </c>
    </row>
    <row r="211" spans="1:28" hidden="1" x14ac:dyDescent="0.25">
      <c r="A211" s="25" t="s">
        <v>289</v>
      </c>
      <c r="B211" s="37" t="str">
        <f t="shared" si="6"/>
        <v>Perth and Kinross2007</v>
      </c>
      <c r="C211" s="26" t="s">
        <v>248</v>
      </c>
      <c r="D211" s="26" t="s">
        <v>248</v>
      </c>
      <c r="E211" s="27" t="s">
        <v>112</v>
      </c>
      <c r="F211" s="26" t="s">
        <v>277</v>
      </c>
      <c r="G211" s="28">
        <v>2007</v>
      </c>
      <c r="H211" s="29">
        <v>239.72816065288404</v>
      </c>
      <c r="I211" s="29">
        <v>68.299964552253485</v>
      </c>
      <c r="J211" s="29">
        <v>1.1717055767425235</v>
      </c>
      <c r="K211" s="29">
        <v>49.214425901141261</v>
      </c>
      <c r="L211" s="29">
        <v>68.270088084280289</v>
      </c>
      <c r="M211" s="29">
        <v>426.68434476730164</v>
      </c>
      <c r="N211" s="29">
        <v>231.03409340751483</v>
      </c>
      <c r="O211" s="29">
        <v>141.15403511188427</v>
      </c>
      <c r="P211" s="29">
        <v>68.696529404133372</v>
      </c>
      <c r="Q211" s="29">
        <v>440.88465792353247</v>
      </c>
      <c r="R211" s="29">
        <v>427.87130938109135</v>
      </c>
      <c r="S211" s="29">
        <v>120.32901143159631</v>
      </c>
      <c r="T211" s="29">
        <v>85.115059818620892</v>
      </c>
      <c r="U211" s="29">
        <v>10.53835071953667</v>
      </c>
      <c r="V211" s="29">
        <v>2.4794234967169015</v>
      </c>
      <c r="W211" s="29">
        <v>646.33315484756213</v>
      </c>
      <c r="X211" s="29">
        <v>-147.88750743395843</v>
      </c>
      <c r="Y211" s="29">
        <v>1366.0146501044376</v>
      </c>
      <c r="Z211" s="30">
        <v>141.13999999999996</v>
      </c>
      <c r="AA211" s="29">
        <v>9.6784373678931406</v>
      </c>
      <c r="AB211" s="29">
        <f t="shared" si="7"/>
        <v>1513.9021575383961</v>
      </c>
    </row>
    <row r="212" spans="1:28" hidden="1" x14ac:dyDescent="0.25">
      <c r="A212" s="25" t="s">
        <v>289</v>
      </c>
      <c r="B212" s="37" t="str">
        <f t="shared" si="6"/>
        <v>Perth and Kinross2008</v>
      </c>
      <c r="C212" s="26" t="s">
        <v>248</v>
      </c>
      <c r="D212" s="26" t="s">
        <v>248</v>
      </c>
      <c r="E212" s="27" t="s">
        <v>112</v>
      </c>
      <c r="F212" s="26" t="s">
        <v>277</v>
      </c>
      <c r="G212" s="28">
        <v>2008</v>
      </c>
      <c r="H212" s="29">
        <v>237.84849408346676</v>
      </c>
      <c r="I212" s="29">
        <v>70.276271337184454</v>
      </c>
      <c r="J212" s="29">
        <v>0.29798957200174708</v>
      </c>
      <c r="K212" s="29">
        <v>49.387731871981607</v>
      </c>
      <c r="L212" s="29">
        <v>60.011922932625886</v>
      </c>
      <c r="M212" s="29">
        <v>417.82240979726049</v>
      </c>
      <c r="N212" s="29">
        <v>221.17105358911007</v>
      </c>
      <c r="O212" s="29">
        <v>149.08029510918109</v>
      </c>
      <c r="P212" s="29">
        <v>72.873317243651357</v>
      </c>
      <c r="Q212" s="29">
        <v>443.12466594194251</v>
      </c>
      <c r="R212" s="29">
        <v>400.39678606210953</v>
      </c>
      <c r="S212" s="29">
        <v>113.59293198269674</v>
      </c>
      <c r="T212" s="29">
        <v>84.924575584968096</v>
      </c>
      <c r="U212" s="29">
        <v>10.606904210878275</v>
      </c>
      <c r="V212" s="29">
        <v>2.3403486937490388</v>
      </c>
      <c r="W212" s="29">
        <v>611.86154653440178</v>
      </c>
      <c r="X212" s="29">
        <v>-157.54054201525727</v>
      </c>
      <c r="Y212" s="29">
        <v>1315.2680802583475</v>
      </c>
      <c r="Z212" s="30">
        <v>143.13000000000008</v>
      </c>
      <c r="AA212" s="29">
        <v>9.1893249511517272</v>
      </c>
      <c r="AB212" s="29">
        <f t="shared" si="7"/>
        <v>1472.8086222736047</v>
      </c>
    </row>
    <row r="213" spans="1:28" hidden="1" x14ac:dyDescent="0.25">
      <c r="A213" s="25" t="s">
        <v>289</v>
      </c>
      <c r="B213" s="37" t="str">
        <f t="shared" si="6"/>
        <v>Perth and Kinross2009</v>
      </c>
      <c r="C213" s="26" t="s">
        <v>248</v>
      </c>
      <c r="D213" s="26" t="s">
        <v>248</v>
      </c>
      <c r="E213" s="27" t="s">
        <v>112</v>
      </c>
      <c r="F213" s="26" t="s">
        <v>277</v>
      </c>
      <c r="G213" s="28">
        <v>2009</v>
      </c>
      <c r="H213" s="29">
        <v>212.85263798660853</v>
      </c>
      <c r="I213" s="29">
        <v>63.886571976133844</v>
      </c>
      <c r="J213" s="29">
        <v>4.4390076428682937E-2</v>
      </c>
      <c r="K213" s="29">
        <v>49.675175724726024</v>
      </c>
      <c r="L213" s="29">
        <v>65.724242519754029</v>
      </c>
      <c r="M213" s="29">
        <v>392.18301828365111</v>
      </c>
      <c r="N213" s="29">
        <v>203.05251135030946</v>
      </c>
      <c r="O213" s="29">
        <v>135.75702454875326</v>
      </c>
      <c r="P213" s="29">
        <v>70.576835302563566</v>
      </c>
      <c r="Q213" s="29">
        <v>409.38637120162628</v>
      </c>
      <c r="R213" s="29">
        <v>390.97952608027373</v>
      </c>
      <c r="S213" s="29">
        <v>110.11248367832422</v>
      </c>
      <c r="T213" s="29">
        <v>81.94548973864616</v>
      </c>
      <c r="U213" s="29">
        <v>10.65823181948676</v>
      </c>
      <c r="V213" s="29">
        <v>2.1178988170819988</v>
      </c>
      <c r="W213" s="29">
        <v>595.81363013381292</v>
      </c>
      <c r="X213" s="29">
        <v>-154.38812433741396</v>
      </c>
      <c r="Y213" s="29">
        <v>1242.9948952816765</v>
      </c>
      <c r="Z213" s="30">
        <v>144.36999999999992</v>
      </c>
      <c r="AA213" s="29">
        <v>8.6097866265960867</v>
      </c>
      <c r="AB213" s="29">
        <f t="shared" si="7"/>
        <v>1397.3830196190904</v>
      </c>
    </row>
    <row r="214" spans="1:28" hidden="1" x14ac:dyDescent="0.25">
      <c r="A214" s="25" t="s">
        <v>289</v>
      </c>
      <c r="B214" s="37" t="str">
        <f t="shared" si="6"/>
        <v>Perth and Kinross2010</v>
      </c>
      <c r="C214" s="26" t="s">
        <v>248</v>
      </c>
      <c r="D214" s="26" t="s">
        <v>248</v>
      </c>
      <c r="E214" s="27" t="s">
        <v>112</v>
      </c>
      <c r="F214" s="26" t="s">
        <v>277</v>
      </c>
      <c r="G214" s="28">
        <v>2010</v>
      </c>
      <c r="H214" s="29">
        <v>215.55243122229825</v>
      </c>
      <c r="I214" s="29">
        <v>67.909405625538128</v>
      </c>
      <c r="J214" s="29">
        <v>4.7927522472084316E-2</v>
      </c>
      <c r="K214" s="29">
        <v>51.070374727230075</v>
      </c>
      <c r="L214" s="29">
        <v>62.963327239109383</v>
      </c>
      <c r="M214" s="29">
        <v>397.54346633664795</v>
      </c>
      <c r="N214" s="29">
        <v>208.30811968085558</v>
      </c>
      <c r="O214" s="29">
        <v>152.51769538744506</v>
      </c>
      <c r="P214" s="29">
        <v>79.087142257547058</v>
      </c>
      <c r="Q214" s="29">
        <v>439.91295732584769</v>
      </c>
      <c r="R214" s="29">
        <v>383.64024772955713</v>
      </c>
      <c r="S214" s="29">
        <v>108.87939984336585</v>
      </c>
      <c r="T214" s="29">
        <v>81.878669079338067</v>
      </c>
      <c r="U214" s="29">
        <v>10.655133942987501</v>
      </c>
      <c r="V214" s="29">
        <v>2.2188458707857448</v>
      </c>
      <c r="W214" s="29">
        <v>587.27229646603428</v>
      </c>
      <c r="X214" s="29">
        <v>-173.86260790450328</v>
      </c>
      <c r="Y214" s="29">
        <v>1250.8661122240271</v>
      </c>
      <c r="Z214" s="30">
        <v>145.59999999999997</v>
      </c>
      <c r="AA214" s="29">
        <v>8.5911134081320562</v>
      </c>
      <c r="AB214" s="29">
        <f t="shared" si="7"/>
        <v>1424.7287201285303</v>
      </c>
    </row>
    <row r="215" spans="1:28" hidden="1" x14ac:dyDescent="0.25">
      <c r="A215" s="25" t="s">
        <v>289</v>
      </c>
      <c r="B215" s="37" t="str">
        <f t="shared" si="6"/>
        <v>Perth and Kinross2011</v>
      </c>
      <c r="C215" s="26" t="s">
        <v>248</v>
      </c>
      <c r="D215" s="26" t="s">
        <v>248</v>
      </c>
      <c r="E215" s="27" t="s">
        <v>112</v>
      </c>
      <c r="F215" s="26" t="s">
        <v>277</v>
      </c>
      <c r="G215" s="28">
        <v>2011</v>
      </c>
      <c r="H215" s="29">
        <v>198.44127069478557</v>
      </c>
      <c r="I215" s="29">
        <v>58.161820448363628</v>
      </c>
      <c r="J215" s="29">
        <v>4.711425048070686E-2</v>
      </c>
      <c r="K215" s="29">
        <v>46.880160816039471</v>
      </c>
      <c r="L215" s="29">
        <v>66.824015770846984</v>
      </c>
      <c r="M215" s="29">
        <v>370.35438198051634</v>
      </c>
      <c r="N215" s="29">
        <v>190.65767153112583</v>
      </c>
      <c r="O215" s="29">
        <v>124.77069577074144</v>
      </c>
      <c r="P215" s="29">
        <v>62.699103816493</v>
      </c>
      <c r="Q215" s="29">
        <v>378.12747111836029</v>
      </c>
      <c r="R215" s="29">
        <v>390.35154050607093</v>
      </c>
      <c r="S215" s="29">
        <v>106.70716810637728</v>
      </c>
      <c r="T215" s="29">
        <v>76.878517231050722</v>
      </c>
      <c r="U215" s="29">
        <v>10.544100355963897</v>
      </c>
      <c r="V215" s="29">
        <v>2.1050390075811438</v>
      </c>
      <c r="W215" s="29">
        <v>586.58636520704397</v>
      </c>
      <c r="X215" s="29">
        <v>-197.86942318903201</v>
      </c>
      <c r="Y215" s="29">
        <v>1137.1987951168887</v>
      </c>
      <c r="Z215" s="30">
        <v>146.84999999999997</v>
      </c>
      <c r="AA215" s="29">
        <v>7.7439482132576707</v>
      </c>
      <c r="AB215" s="29">
        <f t="shared" si="7"/>
        <v>1335.0682183059207</v>
      </c>
    </row>
    <row r="216" spans="1:28" hidden="1" x14ac:dyDescent="0.25">
      <c r="A216" s="25" t="s">
        <v>289</v>
      </c>
      <c r="B216" s="37" t="str">
        <f t="shared" si="6"/>
        <v>Perth and Kinross2012</v>
      </c>
      <c r="C216" s="26" t="s">
        <v>248</v>
      </c>
      <c r="D216" s="26" t="s">
        <v>248</v>
      </c>
      <c r="E216" s="27" t="s">
        <v>112</v>
      </c>
      <c r="F216" s="26" t="s">
        <v>277</v>
      </c>
      <c r="G216" s="28">
        <v>2012</v>
      </c>
      <c r="H216" s="29">
        <v>205.20695498422447</v>
      </c>
      <c r="I216" s="29">
        <v>68.370135588874405</v>
      </c>
      <c r="J216" s="29">
        <v>4.4145472836666672E-2</v>
      </c>
      <c r="K216" s="29">
        <v>45.836978942760311</v>
      </c>
      <c r="L216" s="29">
        <v>65.828193353867078</v>
      </c>
      <c r="M216" s="29">
        <v>385.28640834256294</v>
      </c>
      <c r="N216" s="29">
        <v>203.21233794648239</v>
      </c>
      <c r="O216" s="29">
        <v>140.70268243815434</v>
      </c>
      <c r="P216" s="29">
        <v>61.290829892404389</v>
      </c>
      <c r="Q216" s="29">
        <v>405.20585027704112</v>
      </c>
      <c r="R216" s="29">
        <v>385.99442776667127</v>
      </c>
      <c r="S216" s="29">
        <v>105.34296864127612</v>
      </c>
      <c r="T216" s="29">
        <v>72.6539331711963</v>
      </c>
      <c r="U216" s="29">
        <v>10.664855184224681</v>
      </c>
      <c r="V216" s="29">
        <v>2.0287630006941928</v>
      </c>
      <c r="W216" s="29">
        <v>576.6849477640626</v>
      </c>
      <c r="X216" s="29">
        <v>-202.27348049463191</v>
      </c>
      <c r="Y216" s="29">
        <v>1164.9037258890344</v>
      </c>
      <c r="Z216" s="30">
        <v>147.7399999999999</v>
      </c>
      <c r="AA216" s="29">
        <v>7.884822836666002</v>
      </c>
      <c r="AB216" s="29">
        <f t="shared" si="7"/>
        <v>1367.1772063836663</v>
      </c>
    </row>
    <row r="217" spans="1:28" hidden="1" x14ac:dyDescent="0.25">
      <c r="A217" s="25" t="s">
        <v>289</v>
      </c>
      <c r="B217" s="37" t="str">
        <f t="shared" si="6"/>
        <v>Perth and Kinross2013</v>
      </c>
      <c r="C217" s="26" t="s">
        <v>248</v>
      </c>
      <c r="D217" s="26" t="s">
        <v>248</v>
      </c>
      <c r="E217" s="27" t="s">
        <v>112</v>
      </c>
      <c r="F217" s="26" t="s">
        <v>277</v>
      </c>
      <c r="G217" s="28">
        <v>2013</v>
      </c>
      <c r="H217" s="29">
        <v>190.23243155285954</v>
      </c>
      <c r="I217" s="29">
        <v>75.841366761457152</v>
      </c>
      <c r="J217" s="29">
        <v>4.5939628197332646E-2</v>
      </c>
      <c r="K217" s="29">
        <v>39.996778564456065</v>
      </c>
      <c r="L217" s="29">
        <v>68.317571033439805</v>
      </c>
      <c r="M217" s="29">
        <v>374.43408754040991</v>
      </c>
      <c r="N217" s="29">
        <v>178.75121248619502</v>
      </c>
      <c r="O217" s="29">
        <v>145.1560343255785</v>
      </c>
      <c r="P217" s="29">
        <v>60.67019126560082</v>
      </c>
      <c r="Q217" s="29">
        <v>384.57743807737432</v>
      </c>
      <c r="R217" s="29">
        <v>384.03609969021068</v>
      </c>
      <c r="S217" s="29">
        <v>105.17558968011313</v>
      </c>
      <c r="T217" s="29">
        <v>74.500444196443027</v>
      </c>
      <c r="U217" s="29">
        <v>10.535490076895426</v>
      </c>
      <c r="V217" s="29">
        <v>2.0882608757985399</v>
      </c>
      <c r="W217" s="29">
        <v>576.33588451946082</v>
      </c>
      <c r="X217" s="29">
        <v>-210.2595730260683</v>
      </c>
      <c r="Y217" s="29">
        <v>1125.0878371111769</v>
      </c>
      <c r="Z217" s="30">
        <v>147.75</v>
      </c>
      <c r="AA217" s="29">
        <v>7.6148076961839388</v>
      </c>
      <c r="AB217" s="29">
        <f t="shared" si="7"/>
        <v>1335.3474101372451</v>
      </c>
    </row>
    <row r="218" spans="1:28" hidden="1" x14ac:dyDescent="0.25">
      <c r="A218" s="25" t="s">
        <v>289</v>
      </c>
      <c r="B218" s="37" t="str">
        <f t="shared" si="6"/>
        <v>Renfrewshire2005</v>
      </c>
      <c r="C218" s="26" t="s">
        <v>248</v>
      </c>
      <c r="D218" s="26" t="s">
        <v>248</v>
      </c>
      <c r="E218" s="27" t="s">
        <v>113</v>
      </c>
      <c r="F218" s="26" t="s">
        <v>278</v>
      </c>
      <c r="G218" s="28">
        <v>2005</v>
      </c>
      <c r="H218" s="29">
        <v>298.15486085525987</v>
      </c>
      <c r="I218" s="29">
        <v>140.28834309558783</v>
      </c>
      <c r="J218" s="29">
        <v>0.38444006734146791</v>
      </c>
      <c r="K218" s="29">
        <v>227.326425288135</v>
      </c>
      <c r="L218" s="29">
        <v>5.8647561073525063</v>
      </c>
      <c r="M218" s="29">
        <v>672.01882541367661</v>
      </c>
      <c r="N218" s="29">
        <v>196.64771025048384</v>
      </c>
      <c r="O218" s="29">
        <v>242.82898465053759</v>
      </c>
      <c r="P218" s="29">
        <v>6.5426072579565595</v>
      </c>
      <c r="Q218" s="29">
        <v>446.01930215897801</v>
      </c>
      <c r="R218" s="29">
        <v>128.72731252616751</v>
      </c>
      <c r="S218" s="29">
        <v>95.547958639663435</v>
      </c>
      <c r="T218" s="29">
        <v>120.90496466234572</v>
      </c>
      <c r="U218" s="29">
        <v>7.4261982107182956</v>
      </c>
      <c r="V218" s="29">
        <v>15.578536177699151</v>
      </c>
      <c r="W218" s="29">
        <v>368.18497021659408</v>
      </c>
      <c r="X218" s="29">
        <v>26.830024128990505</v>
      </c>
      <c r="Y218" s="29">
        <v>1513.0531219182394</v>
      </c>
      <c r="Z218" s="30">
        <v>171.43</v>
      </c>
      <c r="AA218" s="29">
        <v>8.8260696606092246</v>
      </c>
      <c r="AB218" s="29">
        <f t="shared" si="7"/>
        <v>1486.2230977892489</v>
      </c>
    </row>
    <row r="219" spans="1:28" hidden="1" x14ac:dyDescent="0.25">
      <c r="A219" s="25" t="s">
        <v>289</v>
      </c>
      <c r="B219" s="37" t="str">
        <f t="shared" si="6"/>
        <v>Renfrewshire2006</v>
      </c>
      <c r="C219" s="26" t="s">
        <v>248</v>
      </c>
      <c r="D219" s="26" t="s">
        <v>248</v>
      </c>
      <c r="E219" s="27" t="s">
        <v>113</v>
      </c>
      <c r="F219" s="26" t="s">
        <v>278</v>
      </c>
      <c r="G219" s="28">
        <v>2006</v>
      </c>
      <c r="H219" s="29">
        <v>325.31769498244432</v>
      </c>
      <c r="I219" s="29">
        <v>136.08720766515231</v>
      </c>
      <c r="J219" s="29">
        <v>0.81839807093984152</v>
      </c>
      <c r="K219" s="29">
        <v>181.8364996230552</v>
      </c>
      <c r="L219" s="29">
        <v>5.6725287688208832</v>
      </c>
      <c r="M219" s="29">
        <v>649.73232911041259</v>
      </c>
      <c r="N219" s="29">
        <v>202.74133318897472</v>
      </c>
      <c r="O219" s="29">
        <v>232.3069472728626</v>
      </c>
      <c r="P219" s="29">
        <v>6.3466230185973966</v>
      </c>
      <c r="Q219" s="29">
        <v>441.39490348043466</v>
      </c>
      <c r="R219" s="29">
        <v>126.00528980097997</v>
      </c>
      <c r="S219" s="29">
        <v>97.657703389980583</v>
      </c>
      <c r="T219" s="29">
        <v>121.59940107629691</v>
      </c>
      <c r="U219" s="29">
        <v>7.4763922117894115</v>
      </c>
      <c r="V219" s="29">
        <v>15.998013387385658</v>
      </c>
      <c r="W219" s="29">
        <v>368.73679986643253</v>
      </c>
      <c r="X219" s="29">
        <v>25.619129165120746</v>
      </c>
      <c r="Y219" s="29">
        <v>1485.4831616224008</v>
      </c>
      <c r="Z219" s="30">
        <v>171.2700000000001</v>
      </c>
      <c r="AA219" s="29">
        <v>8.6733412834845556</v>
      </c>
      <c r="AB219" s="29">
        <f t="shared" si="7"/>
        <v>1459.86403245728</v>
      </c>
    </row>
    <row r="220" spans="1:28" hidden="1" x14ac:dyDescent="0.25">
      <c r="A220" s="25" t="s">
        <v>289</v>
      </c>
      <c r="B220" s="37" t="str">
        <f t="shared" si="6"/>
        <v>Renfrewshire2007</v>
      </c>
      <c r="C220" s="26" t="s">
        <v>248</v>
      </c>
      <c r="D220" s="26" t="s">
        <v>248</v>
      </c>
      <c r="E220" s="27" t="s">
        <v>113</v>
      </c>
      <c r="F220" s="26" t="s">
        <v>278</v>
      </c>
      <c r="G220" s="28">
        <v>2007</v>
      </c>
      <c r="H220" s="29">
        <v>324.30849477455735</v>
      </c>
      <c r="I220" s="29">
        <v>126.18784758987793</v>
      </c>
      <c r="J220" s="29">
        <v>0</v>
      </c>
      <c r="K220" s="29">
        <v>187.61982006154233</v>
      </c>
      <c r="L220" s="29">
        <v>5.7141933757673966</v>
      </c>
      <c r="M220" s="29">
        <v>643.83035580174499</v>
      </c>
      <c r="N220" s="29">
        <v>198.41389028632926</v>
      </c>
      <c r="O220" s="29">
        <v>225.67419274823473</v>
      </c>
      <c r="P220" s="29">
        <v>5.8033569583415758</v>
      </c>
      <c r="Q220" s="29">
        <v>429.89143999290553</v>
      </c>
      <c r="R220" s="29">
        <v>123.90468200462877</v>
      </c>
      <c r="S220" s="29">
        <v>95.726061223448454</v>
      </c>
      <c r="T220" s="29">
        <v>127.39257765930549</v>
      </c>
      <c r="U220" s="29">
        <v>7.1614084521175965</v>
      </c>
      <c r="V220" s="29">
        <v>16.290673579370061</v>
      </c>
      <c r="W220" s="29">
        <v>370.47540291887037</v>
      </c>
      <c r="X220" s="29">
        <v>24.84406295056726</v>
      </c>
      <c r="Y220" s="29">
        <v>1469.0412616640879</v>
      </c>
      <c r="Z220" s="30">
        <v>171.86000000000004</v>
      </c>
      <c r="AA220" s="29">
        <v>8.547895156895656</v>
      </c>
      <c r="AB220" s="29">
        <f t="shared" si="7"/>
        <v>1444.1971987135207</v>
      </c>
    </row>
    <row r="221" spans="1:28" hidden="1" x14ac:dyDescent="0.25">
      <c r="A221" s="25" t="s">
        <v>289</v>
      </c>
      <c r="B221" s="37" t="str">
        <f t="shared" si="6"/>
        <v>Renfrewshire2008</v>
      </c>
      <c r="C221" s="26" t="s">
        <v>248</v>
      </c>
      <c r="D221" s="26" t="s">
        <v>248</v>
      </c>
      <c r="E221" s="27" t="s">
        <v>113</v>
      </c>
      <c r="F221" s="26" t="s">
        <v>278</v>
      </c>
      <c r="G221" s="28">
        <v>2008</v>
      </c>
      <c r="H221" s="29">
        <v>291.70845910974055</v>
      </c>
      <c r="I221" s="29">
        <v>122.30553731456614</v>
      </c>
      <c r="J221" s="29">
        <v>3.6104041126301382E-2</v>
      </c>
      <c r="K221" s="29">
        <v>143.04853399314243</v>
      </c>
      <c r="L221" s="29">
        <v>5.3403799602518465</v>
      </c>
      <c r="M221" s="29">
        <v>562.43901441882724</v>
      </c>
      <c r="N221" s="29">
        <v>190.39511177314756</v>
      </c>
      <c r="O221" s="29">
        <v>236.74830524116089</v>
      </c>
      <c r="P221" s="29">
        <v>6.2205237381710097</v>
      </c>
      <c r="Q221" s="29">
        <v>433.36394075247944</v>
      </c>
      <c r="R221" s="29">
        <v>120.97819476446909</v>
      </c>
      <c r="S221" s="29">
        <v>92.417614205868574</v>
      </c>
      <c r="T221" s="29">
        <v>126.14529478247159</v>
      </c>
      <c r="U221" s="29">
        <v>7.2662684263745447</v>
      </c>
      <c r="V221" s="29">
        <v>15.908174609714228</v>
      </c>
      <c r="W221" s="29">
        <v>362.71554678889805</v>
      </c>
      <c r="X221" s="29">
        <v>23.947921033736044</v>
      </c>
      <c r="Y221" s="29">
        <v>1382.466422993941</v>
      </c>
      <c r="Z221" s="30">
        <v>172.64000000000004</v>
      </c>
      <c r="AA221" s="29">
        <v>8.0077990210492391</v>
      </c>
      <c r="AB221" s="29">
        <f t="shared" si="7"/>
        <v>1358.518501960205</v>
      </c>
    </row>
    <row r="222" spans="1:28" hidden="1" x14ac:dyDescent="0.25">
      <c r="A222" s="25" t="s">
        <v>289</v>
      </c>
      <c r="B222" s="37" t="str">
        <f t="shared" si="6"/>
        <v>Renfrewshire2009</v>
      </c>
      <c r="C222" s="26" t="s">
        <v>248</v>
      </c>
      <c r="D222" s="26" t="s">
        <v>248</v>
      </c>
      <c r="E222" s="27" t="s">
        <v>113</v>
      </c>
      <c r="F222" s="26" t="s">
        <v>278</v>
      </c>
      <c r="G222" s="28">
        <v>2009</v>
      </c>
      <c r="H222" s="29">
        <v>266.91207168904015</v>
      </c>
      <c r="I222" s="29">
        <v>114.11451208714951</v>
      </c>
      <c r="J222" s="29">
        <v>6.0828051030683665E-2</v>
      </c>
      <c r="K222" s="29">
        <v>150.32685508615734</v>
      </c>
      <c r="L222" s="29">
        <v>5.6321190219229562</v>
      </c>
      <c r="M222" s="29">
        <v>537.04638593530058</v>
      </c>
      <c r="N222" s="29">
        <v>170.28082141025652</v>
      </c>
      <c r="O222" s="29">
        <v>215.45839561143319</v>
      </c>
      <c r="P222" s="29">
        <v>5.6852600679040561</v>
      </c>
      <c r="Q222" s="29">
        <v>391.42447708959372</v>
      </c>
      <c r="R222" s="29">
        <v>117.46515164398886</v>
      </c>
      <c r="S222" s="29">
        <v>88.462826838878101</v>
      </c>
      <c r="T222" s="29">
        <v>120.21259731952702</v>
      </c>
      <c r="U222" s="29">
        <v>7.3439424558975883</v>
      </c>
      <c r="V222" s="29">
        <v>14.925260727454294</v>
      </c>
      <c r="W222" s="29">
        <v>348.4097789857459</v>
      </c>
      <c r="X222" s="29">
        <v>23.294252732877521</v>
      </c>
      <c r="Y222" s="29">
        <v>1300.1748947435178</v>
      </c>
      <c r="Z222" s="30">
        <v>173.0200000000001</v>
      </c>
      <c r="AA222" s="29">
        <v>7.5145930802422676</v>
      </c>
      <c r="AB222" s="29">
        <f t="shared" si="7"/>
        <v>1276.8806420106403</v>
      </c>
    </row>
    <row r="223" spans="1:28" hidden="1" x14ac:dyDescent="0.25">
      <c r="A223" s="25" t="s">
        <v>289</v>
      </c>
      <c r="B223" s="37" t="str">
        <f t="shared" si="6"/>
        <v>Renfrewshire2010</v>
      </c>
      <c r="C223" s="26" t="s">
        <v>248</v>
      </c>
      <c r="D223" s="26" t="s">
        <v>248</v>
      </c>
      <c r="E223" s="27" t="s">
        <v>113</v>
      </c>
      <c r="F223" s="26" t="s">
        <v>278</v>
      </c>
      <c r="G223" s="28">
        <v>2010</v>
      </c>
      <c r="H223" s="29">
        <v>282.00695078629326</v>
      </c>
      <c r="I223" s="29">
        <v>134.81479737028889</v>
      </c>
      <c r="J223" s="29">
        <v>0.26570254184119813</v>
      </c>
      <c r="K223" s="29">
        <v>167.71407498514503</v>
      </c>
      <c r="L223" s="29">
        <v>5.5552132184773342</v>
      </c>
      <c r="M223" s="29">
        <v>590.35673890204566</v>
      </c>
      <c r="N223" s="29">
        <v>169.97847554309283</v>
      </c>
      <c r="O223" s="29">
        <v>236.81538756101091</v>
      </c>
      <c r="P223" s="29">
        <v>6.1435871699891251</v>
      </c>
      <c r="Q223" s="29">
        <v>412.93745027409284</v>
      </c>
      <c r="R223" s="29">
        <v>115.13163332140967</v>
      </c>
      <c r="S223" s="29">
        <v>86.462979340981676</v>
      </c>
      <c r="T223" s="29">
        <v>119.7585206185782</v>
      </c>
      <c r="U223" s="29">
        <v>7.4324351520360601</v>
      </c>
      <c r="V223" s="29">
        <v>14.551779497072207</v>
      </c>
      <c r="W223" s="29">
        <v>343.33734793007784</v>
      </c>
      <c r="X223" s="29">
        <v>21.795692734643914</v>
      </c>
      <c r="Y223" s="29">
        <v>1368.42722984086</v>
      </c>
      <c r="Z223" s="30">
        <v>173.6999999999999</v>
      </c>
      <c r="AA223" s="29">
        <v>7.8781072529698379</v>
      </c>
      <c r="AB223" s="29">
        <f t="shared" si="7"/>
        <v>1346.6315371062162</v>
      </c>
    </row>
    <row r="224" spans="1:28" hidden="1" x14ac:dyDescent="0.25">
      <c r="A224" s="25" t="s">
        <v>289</v>
      </c>
      <c r="B224" s="37" t="str">
        <f t="shared" si="6"/>
        <v>Renfrewshire2011</v>
      </c>
      <c r="C224" s="26" t="s">
        <v>248</v>
      </c>
      <c r="D224" s="26" t="s">
        <v>248</v>
      </c>
      <c r="E224" s="27" t="s">
        <v>113</v>
      </c>
      <c r="F224" s="26" t="s">
        <v>278</v>
      </c>
      <c r="G224" s="28">
        <v>2011</v>
      </c>
      <c r="H224" s="29">
        <v>258.5058984888858</v>
      </c>
      <c r="I224" s="29">
        <v>110.77589686459457</v>
      </c>
      <c r="J224" s="29">
        <v>1.3605723798388664E-4</v>
      </c>
      <c r="K224" s="29">
        <v>146.90204322189712</v>
      </c>
      <c r="L224" s="29">
        <v>5.7311248061603797</v>
      </c>
      <c r="M224" s="29">
        <v>521.91509943877577</v>
      </c>
      <c r="N224" s="29">
        <v>160.66957833107526</v>
      </c>
      <c r="O224" s="29">
        <v>196.83693042186877</v>
      </c>
      <c r="P224" s="29">
        <v>5.405180646262334</v>
      </c>
      <c r="Q224" s="29">
        <v>362.91168939920635</v>
      </c>
      <c r="R224" s="29">
        <v>113.23430150019077</v>
      </c>
      <c r="S224" s="29">
        <v>86.156685678867632</v>
      </c>
      <c r="T224" s="29">
        <v>115.96648848508286</v>
      </c>
      <c r="U224" s="29">
        <v>7.254634455956519</v>
      </c>
      <c r="V224" s="29">
        <v>14.943841964142763</v>
      </c>
      <c r="W224" s="29">
        <v>337.55595208424052</v>
      </c>
      <c r="X224" s="29">
        <v>20.167214092803171</v>
      </c>
      <c r="Y224" s="29">
        <v>1242.5499550150259</v>
      </c>
      <c r="Z224" s="30">
        <v>174.6999999999999</v>
      </c>
      <c r="AA224" s="29">
        <v>7.1124782771323787</v>
      </c>
      <c r="AB224" s="29">
        <f t="shared" si="7"/>
        <v>1222.3827409222229</v>
      </c>
    </row>
    <row r="225" spans="1:28" hidden="1" x14ac:dyDescent="0.25">
      <c r="A225" s="25" t="s">
        <v>289</v>
      </c>
      <c r="B225" s="37" t="str">
        <f t="shared" si="6"/>
        <v>Renfrewshire2012</v>
      </c>
      <c r="C225" s="26" t="s">
        <v>248</v>
      </c>
      <c r="D225" s="26" t="s">
        <v>248</v>
      </c>
      <c r="E225" s="27" t="s">
        <v>113</v>
      </c>
      <c r="F225" s="26" t="s">
        <v>278</v>
      </c>
      <c r="G225" s="28">
        <v>2012</v>
      </c>
      <c r="H225" s="29">
        <v>273.97039018370896</v>
      </c>
      <c r="I225" s="29">
        <v>128.17294888355394</v>
      </c>
      <c r="J225" s="29">
        <v>3.1180707089550235E-4</v>
      </c>
      <c r="K225" s="29">
        <v>119.90230199645092</v>
      </c>
      <c r="L225" s="29">
        <v>5.68502488646799</v>
      </c>
      <c r="M225" s="29">
        <v>527.73097775725273</v>
      </c>
      <c r="N225" s="29">
        <v>167.19039811006215</v>
      </c>
      <c r="O225" s="29">
        <v>213.36610512995634</v>
      </c>
      <c r="P225" s="29">
        <v>5.269617569726682</v>
      </c>
      <c r="Q225" s="29">
        <v>385.82612080974519</v>
      </c>
      <c r="R225" s="29">
        <v>111.17899635565692</v>
      </c>
      <c r="S225" s="29">
        <v>85.61323056474123</v>
      </c>
      <c r="T225" s="29">
        <v>112.77815052141528</v>
      </c>
      <c r="U225" s="29">
        <v>7.2958063137380051</v>
      </c>
      <c r="V225" s="29">
        <v>14.904455507392495</v>
      </c>
      <c r="W225" s="29">
        <v>331.77063926294392</v>
      </c>
      <c r="X225" s="29">
        <v>19.091162489229877</v>
      </c>
      <c r="Y225" s="29">
        <v>1264.4189003191716</v>
      </c>
      <c r="Z225" s="30">
        <v>174.31000000000006</v>
      </c>
      <c r="AA225" s="29">
        <v>7.2538517601925943</v>
      </c>
      <c r="AB225" s="29">
        <f t="shared" si="7"/>
        <v>1245.3277378299417</v>
      </c>
    </row>
    <row r="226" spans="1:28" hidden="1" x14ac:dyDescent="0.25">
      <c r="A226" s="25" t="s">
        <v>289</v>
      </c>
      <c r="B226" s="37" t="str">
        <f t="shared" si="6"/>
        <v>Renfrewshire2013</v>
      </c>
      <c r="C226" s="26" t="s">
        <v>248</v>
      </c>
      <c r="D226" s="26" t="s">
        <v>248</v>
      </c>
      <c r="E226" s="27" t="s">
        <v>113</v>
      </c>
      <c r="F226" s="26" t="s">
        <v>278</v>
      </c>
      <c r="G226" s="28">
        <v>2013</v>
      </c>
      <c r="H226" s="29">
        <v>253.26556207478868</v>
      </c>
      <c r="I226" s="29">
        <v>126.1654261519719</v>
      </c>
      <c r="J226" s="29">
        <v>0</v>
      </c>
      <c r="K226" s="29">
        <v>114.63049256511009</v>
      </c>
      <c r="L226" s="29">
        <v>5.7237187731600576</v>
      </c>
      <c r="M226" s="29">
        <v>499.78519956503072</v>
      </c>
      <c r="N226" s="29">
        <v>151.80566537134172</v>
      </c>
      <c r="O226" s="29">
        <v>220.42887951583103</v>
      </c>
      <c r="P226" s="29">
        <v>5.5749829041360366</v>
      </c>
      <c r="Q226" s="29">
        <v>377.80952779130882</v>
      </c>
      <c r="R226" s="29">
        <v>110.59937222639979</v>
      </c>
      <c r="S226" s="29">
        <v>85.953009705005741</v>
      </c>
      <c r="T226" s="29">
        <v>111.7358114003918</v>
      </c>
      <c r="U226" s="29">
        <v>6.9298907979383166</v>
      </c>
      <c r="V226" s="29">
        <v>15.351352505185339</v>
      </c>
      <c r="W226" s="29">
        <v>330.56943663492098</v>
      </c>
      <c r="X226" s="29">
        <v>17.905828682800117</v>
      </c>
      <c r="Y226" s="29">
        <v>1226.0699926740608</v>
      </c>
      <c r="Z226" s="30">
        <v>173.9</v>
      </c>
      <c r="AA226" s="29">
        <v>7.0504312402188658</v>
      </c>
      <c r="AB226" s="29">
        <f t="shared" si="7"/>
        <v>1208.1641639912607</v>
      </c>
    </row>
    <row r="227" spans="1:28" hidden="1" x14ac:dyDescent="0.25">
      <c r="A227" s="25" t="s">
        <v>289</v>
      </c>
      <c r="B227" s="37" t="str">
        <f t="shared" si="6"/>
        <v>Scottish Borders2005</v>
      </c>
      <c r="C227" s="26" t="s">
        <v>248</v>
      </c>
      <c r="D227" s="26" t="s">
        <v>248</v>
      </c>
      <c r="E227" s="27" t="s">
        <v>114</v>
      </c>
      <c r="F227" s="26" t="s">
        <v>279</v>
      </c>
      <c r="G227" s="28">
        <v>2005</v>
      </c>
      <c r="H227" s="29">
        <v>172.84146588172646</v>
      </c>
      <c r="I227" s="29">
        <v>75.39398166631814</v>
      </c>
      <c r="J227" s="29">
        <v>1.6502520990971874E-2</v>
      </c>
      <c r="K227" s="29">
        <v>74.976528766198086</v>
      </c>
      <c r="L227" s="29">
        <v>99.056590501117711</v>
      </c>
      <c r="M227" s="29">
        <v>422.2850693363514</v>
      </c>
      <c r="N227" s="29">
        <v>158.47654743957773</v>
      </c>
      <c r="O227" s="29">
        <v>112.72523726156456</v>
      </c>
      <c r="P227" s="29">
        <v>84.427560245057265</v>
      </c>
      <c r="Q227" s="29">
        <v>355.62934494619958</v>
      </c>
      <c r="R227" s="29">
        <v>211.70293025396353</v>
      </c>
      <c r="S227" s="29">
        <v>0</v>
      </c>
      <c r="T227" s="29">
        <v>69.938056516141302</v>
      </c>
      <c r="U227" s="29">
        <v>0.23209799207309464</v>
      </c>
      <c r="V227" s="29">
        <v>1.1282031071949403</v>
      </c>
      <c r="W227" s="29">
        <v>283.0012878693729</v>
      </c>
      <c r="X227" s="29">
        <v>-250.47120872047245</v>
      </c>
      <c r="Y227" s="29">
        <v>810.44449343145141</v>
      </c>
      <c r="Z227" s="30">
        <v>110.25</v>
      </c>
      <c r="AA227" s="29">
        <v>7.3509704619632776</v>
      </c>
      <c r="AB227" s="29">
        <f t="shared" si="7"/>
        <v>1060.9157021519238</v>
      </c>
    </row>
    <row r="228" spans="1:28" hidden="1" x14ac:dyDescent="0.25">
      <c r="A228" s="25" t="s">
        <v>289</v>
      </c>
      <c r="B228" s="37" t="str">
        <f t="shared" si="6"/>
        <v>Scottish Borders2006</v>
      </c>
      <c r="C228" s="26" t="s">
        <v>248</v>
      </c>
      <c r="D228" s="26" t="s">
        <v>248</v>
      </c>
      <c r="E228" s="27" t="s">
        <v>114</v>
      </c>
      <c r="F228" s="26" t="s">
        <v>279</v>
      </c>
      <c r="G228" s="28">
        <v>2006</v>
      </c>
      <c r="H228" s="29">
        <v>181.23323620607545</v>
      </c>
      <c r="I228" s="29">
        <v>69.574022659365781</v>
      </c>
      <c r="J228" s="29">
        <v>5.7993514802073445E-2</v>
      </c>
      <c r="K228" s="29">
        <v>71.186078329180233</v>
      </c>
      <c r="L228" s="29">
        <v>97.317774152366553</v>
      </c>
      <c r="M228" s="29">
        <v>419.36910486179005</v>
      </c>
      <c r="N228" s="29">
        <v>162.01394201478357</v>
      </c>
      <c r="O228" s="29">
        <v>111.83091438595325</v>
      </c>
      <c r="P228" s="29">
        <v>87.402231345589144</v>
      </c>
      <c r="Q228" s="29">
        <v>361.24708774632597</v>
      </c>
      <c r="R228" s="29">
        <v>211.80007687455802</v>
      </c>
      <c r="S228" s="29">
        <v>0</v>
      </c>
      <c r="T228" s="29">
        <v>72.108046216003089</v>
      </c>
      <c r="U228" s="29">
        <v>0.22806194032705496</v>
      </c>
      <c r="V228" s="29">
        <v>1.2708372659549505</v>
      </c>
      <c r="W228" s="29">
        <v>285.40702229684308</v>
      </c>
      <c r="X228" s="29">
        <v>-265.46405979165411</v>
      </c>
      <c r="Y228" s="29">
        <v>800.559155113305</v>
      </c>
      <c r="Z228" s="30">
        <v>110.86000000000001</v>
      </c>
      <c r="AA228" s="29">
        <v>7.2213526530155594</v>
      </c>
      <c r="AB228" s="29">
        <f t="shared" si="7"/>
        <v>1066.0232149049591</v>
      </c>
    </row>
    <row r="229" spans="1:28" hidden="1" x14ac:dyDescent="0.25">
      <c r="A229" s="25" t="s">
        <v>289</v>
      </c>
      <c r="B229" s="37" t="str">
        <f t="shared" si="6"/>
        <v>Scottish Borders2007</v>
      </c>
      <c r="C229" s="26" t="s">
        <v>248</v>
      </c>
      <c r="D229" s="26" t="s">
        <v>248</v>
      </c>
      <c r="E229" s="27" t="s">
        <v>114</v>
      </c>
      <c r="F229" s="26" t="s">
        <v>279</v>
      </c>
      <c r="G229" s="28">
        <v>2007</v>
      </c>
      <c r="H229" s="29">
        <v>183.44322850194698</v>
      </c>
      <c r="I229" s="29">
        <v>62.850146261513459</v>
      </c>
      <c r="J229" s="29">
        <v>3.0790869142237054E-2</v>
      </c>
      <c r="K229" s="29">
        <v>67.103929950376923</v>
      </c>
      <c r="L229" s="29">
        <v>102.70599547574433</v>
      </c>
      <c r="M229" s="29">
        <v>416.13409105872393</v>
      </c>
      <c r="N229" s="29">
        <v>162.97857558258934</v>
      </c>
      <c r="O229" s="29">
        <v>111.03739982013624</v>
      </c>
      <c r="P229" s="29">
        <v>79.788312151132601</v>
      </c>
      <c r="Q229" s="29">
        <v>353.80428755385822</v>
      </c>
      <c r="R229" s="29">
        <v>211.26751462627331</v>
      </c>
      <c r="S229" s="29">
        <v>0</v>
      </c>
      <c r="T229" s="29">
        <v>75.332329461627268</v>
      </c>
      <c r="U229" s="29">
        <v>0.26174066597431589</v>
      </c>
      <c r="V229" s="29">
        <v>1.2369497041093374</v>
      </c>
      <c r="W229" s="29">
        <v>288.09853445798427</v>
      </c>
      <c r="X229" s="29">
        <v>-270.35856745548773</v>
      </c>
      <c r="Y229" s="29">
        <v>787.67834561507857</v>
      </c>
      <c r="Z229" s="30">
        <v>112.19999999999996</v>
      </c>
      <c r="AA229" s="29">
        <v>7.0203061106513269</v>
      </c>
      <c r="AB229" s="29">
        <f t="shared" si="7"/>
        <v>1058.0369130705662</v>
      </c>
    </row>
    <row r="230" spans="1:28" hidden="1" x14ac:dyDescent="0.25">
      <c r="A230" s="25" t="s">
        <v>289</v>
      </c>
      <c r="B230" s="37" t="str">
        <f t="shared" si="6"/>
        <v>Scottish Borders2008</v>
      </c>
      <c r="C230" s="26" t="s">
        <v>248</v>
      </c>
      <c r="D230" s="26" t="s">
        <v>248</v>
      </c>
      <c r="E230" s="27" t="s">
        <v>114</v>
      </c>
      <c r="F230" s="26" t="s">
        <v>279</v>
      </c>
      <c r="G230" s="28">
        <v>2008</v>
      </c>
      <c r="H230" s="29">
        <v>168.60121212032655</v>
      </c>
      <c r="I230" s="29">
        <v>63.97021312062278</v>
      </c>
      <c r="J230" s="29">
        <v>2.5191847642624395E-2</v>
      </c>
      <c r="K230" s="29">
        <v>63.880014477334186</v>
      </c>
      <c r="L230" s="29">
        <v>92.274781333118682</v>
      </c>
      <c r="M230" s="29">
        <v>388.75141289904479</v>
      </c>
      <c r="N230" s="29">
        <v>157.76352964439337</v>
      </c>
      <c r="O230" s="29">
        <v>115.47131279558099</v>
      </c>
      <c r="P230" s="29">
        <v>85.68995030594769</v>
      </c>
      <c r="Q230" s="29">
        <v>358.9247927459221</v>
      </c>
      <c r="R230" s="29">
        <v>200.33076754975491</v>
      </c>
      <c r="S230" s="29">
        <v>0</v>
      </c>
      <c r="T230" s="29">
        <v>75.463505474099676</v>
      </c>
      <c r="U230" s="29">
        <v>0.26281517398163368</v>
      </c>
      <c r="V230" s="29">
        <v>1.1792730301038876</v>
      </c>
      <c r="W230" s="29">
        <v>277.23636122794011</v>
      </c>
      <c r="X230" s="29">
        <v>-278.41087761878651</v>
      </c>
      <c r="Y230" s="29">
        <v>746.50168925412027</v>
      </c>
      <c r="Z230" s="30">
        <v>113.36000000000001</v>
      </c>
      <c r="AA230" s="29">
        <v>6.5852301451492607</v>
      </c>
      <c r="AB230" s="29">
        <f t="shared" si="7"/>
        <v>1024.9125668729068</v>
      </c>
    </row>
    <row r="231" spans="1:28" hidden="1" x14ac:dyDescent="0.25">
      <c r="A231" s="25" t="s">
        <v>289</v>
      </c>
      <c r="B231" s="37" t="str">
        <f t="shared" si="6"/>
        <v>Scottish Borders2009</v>
      </c>
      <c r="C231" s="26" t="s">
        <v>248</v>
      </c>
      <c r="D231" s="26" t="s">
        <v>248</v>
      </c>
      <c r="E231" s="27" t="s">
        <v>114</v>
      </c>
      <c r="F231" s="26" t="s">
        <v>279</v>
      </c>
      <c r="G231" s="28">
        <v>2009</v>
      </c>
      <c r="H231" s="29">
        <v>154.53917948609217</v>
      </c>
      <c r="I231" s="29">
        <v>58.771574297688069</v>
      </c>
      <c r="J231" s="29">
        <v>0.38678515880028136</v>
      </c>
      <c r="K231" s="29">
        <v>62.290250789805974</v>
      </c>
      <c r="L231" s="29">
        <v>100.1147528955357</v>
      </c>
      <c r="M231" s="29">
        <v>376.10254262792216</v>
      </c>
      <c r="N231" s="29">
        <v>142.40340384748322</v>
      </c>
      <c r="O231" s="29">
        <v>103.54470982281234</v>
      </c>
      <c r="P231" s="29">
        <v>80.514922804330084</v>
      </c>
      <c r="Q231" s="29">
        <v>326.46303647462565</v>
      </c>
      <c r="R231" s="29">
        <v>197.43043764004673</v>
      </c>
      <c r="S231" s="29">
        <v>0</v>
      </c>
      <c r="T231" s="29">
        <v>72.438962147083814</v>
      </c>
      <c r="U231" s="29">
        <v>0.26384600810681896</v>
      </c>
      <c r="V231" s="29">
        <v>1.0633941645702607</v>
      </c>
      <c r="W231" s="29">
        <v>271.19663995980761</v>
      </c>
      <c r="X231" s="29">
        <v>-265.51413725544688</v>
      </c>
      <c r="Y231" s="29">
        <v>708.24808180690866</v>
      </c>
      <c r="Z231" s="30">
        <v>113.59000000000003</v>
      </c>
      <c r="AA231" s="29">
        <v>6.2351270517379032</v>
      </c>
      <c r="AB231" s="29">
        <f t="shared" si="7"/>
        <v>973.7622190623556</v>
      </c>
    </row>
    <row r="232" spans="1:28" hidden="1" x14ac:dyDescent="0.25">
      <c r="A232" s="25" t="s">
        <v>289</v>
      </c>
      <c r="B232" s="37" t="str">
        <f t="shared" si="6"/>
        <v>Scottish Borders2010</v>
      </c>
      <c r="C232" s="26" t="s">
        <v>248</v>
      </c>
      <c r="D232" s="26" t="s">
        <v>248</v>
      </c>
      <c r="E232" s="27" t="s">
        <v>114</v>
      </c>
      <c r="F232" s="26" t="s">
        <v>279</v>
      </c>
      <c r="G232" s="28">
        <v>2010</v>
      </c>
      <c r="H232" s="29">
        <v>164.6204936539325</v>
      </c>
      <c r="I232" s="29">
        <v>65.653384988258892</v>
      </c>
      <c r="J232" s="29">
        <v>2.7168005951425389</v>
      </c>
      <c r="K232" s="29">
        <v>75.404279206601828</v>
      </c>
      <c r="L232" s="29">
        <v>97.406471215094484</v>
      </c>
      <c r="M232" s="29">
        <v>405.80142965903025</v>
      </c>
      <c r="N232" s="29">
        <v>144.25414270058212</v>
      </c>
      <c r="O232" s="29">
        <v>115.94581390279663</v>
      </c>
      <c r="P232" s="29">
        <v>89.270064077652677</v>
      </c>
      <c r="Q232" s="29">
        <v>349.47002068103143</v>
      </c>
      <c r="R232" s="29">
        <v>195.35259800869548</v>
      </c>
      <c r="S232" s="29">
        <v>0</v>
      </c>
      <c r="T232" s="29">
        <v>72.452917717246279</v>
      </c>
      <c r="U232" s="29">
        <v>0.26390164538589617</v>
      </c>
      <c r="V232" s="29">
        <v>1.1225256265386541</v>
      </c>
      <c r="W232" s="29">
        <v>269.19194299786631</v>
      </c>
      <c r="X232" s="29">
        <v>-295.21877508556395</v>
      </c>
      <c r="Y232" s="29">
        <v>729.24461825236403</v>
      </c>
      <c r="Z232" s="30">
        <v>113.69000000000004</v>
      </c>
      <c r="AA232" s="29">
        <v>6.4143250791834268</v>
      </c>
      <c r="AB232" s="29">
        <f t="shared" si="7"/>
        <v>1024.463393337928</v>
      </c>
    </row>
    <row r="233" spans="1:28" hidden="1" x14ac:dyDescent="0.25">
      <c r="A233" s="25" t="s">
        <v>289</v>
      </c>
      <c r="B233" s="37" t="str">
        <f t="shared" si="6"/>
        <v>Scottish Borders2011</v>
      </c>
      <c r="C233" s="26" t="s">
        <v>248</v>
      </c>
      <c r="D233" s="26" t="s">
        <v>248</v>
      </c>
      <c r="E233" s="27" t="s">
        <v>114</v>
      </c>
      <c r="F233" s="26" t="s">
        <v>279</v>
      </c>
      <c r="G233" s="28">
        <v>2011</v>
      </c>
      <c r="H233" s="29">
        <v>155.07189599178892</v>
      </c>
      <c r="I233" s="29">
        <v>50.798648199911057</v>
      </c>
      <c r="J233" s="29">
        <v>7.6315045436384246E-2</v>
      </c>
      <c r="K233" s="29">
        <v>62.113806622558627</v>
      </c>
      <c r="L233" s="29">
        <v>102.02698925893546</v>
      </c>
      <c r="M233" s="29">
        <v>370.08765511863044</v>
      </c>
      <c r="N233" s="29">
        <v>134.18759086508268</v>
      </c>
      <c r="O233" s="29">
        <v>94.496332481692264</v>
      </c>
      <c r="P233" s="29">
        <v>73.69759605050578</v>
      </c>
      <c r="Q233" s="29">
        <v>302.38151939728073</v>
      </c>
      <c r="R233" s="29">
        <v>194.8363208039645</v>
      </c>
      <c r="S233" s="29">
        <v>0</v>
      </c>
      <c r="T233" s="29">
        <v>68.165543873530765</v>
      </c>
      <c r="U233" s="29">
        <v>0.26123540275033968</v>
      </c>
      <c r="V233" s="29">
        <v>1.0474558662398741</v>
      </c>
      <c r="W233" s="29">
        <v>264.31055594648552</v>
      </c>
      <c r="X233" s="29">
        <v>-330.95869277735403</v>
      </c>
      <c r="Y233" s="29">
        <v>605.8210376850426</v>
      </c>
      <c r="Z233" s="30">
        <v>113.88000000000008</v>
      </c>
      <c r="AA233" s="29">
        <v>5.3198194387516873</v>
      </c>
      <c r="AB233" s="29">
        <f t="shared" si="7"/>
        <v>936.77973046239663</v>
      </c>
    </row>
    <row r="234" spans="1:28" hidden="1" x14ac:dyDescent="0.25">
      <c r="A234" s="25" t="s">
        <v>289</v>
      </c>
      <c r="B234" s="37" t="str">
        <f t="shared" si="6"/>
        <v>Scottish Borders2012</v>
      </c>
      <c r="C234" s="26" t="s">
        <v>248</v>
      </c>
      <c r="D234" s="26" t="s">
        <v>248</v>
      </c>
      <c r="E234" s="27" t="s">
        <v>114</v>
      </c>
      <c r="F234" s="26" t="s">
        <v>279</v>
      </c>
      <c r="G234" s="28">
        <v>2012</v>
      </c>
      <c r="H234" s="29">
        <v>169.31062276961993</v>
      </c>
      <c r="I234" s="29">
        <v>59.776822530219235</v>
      </c>
      <c r="J234" s="29">
        <v>2.2689087054613293E-2</v>
      </c>
      <c r="K234" s="29">
        <v>60.821378757736213</v>
      </c>
      <c r="L234" s="29">
        <v>100.73177410186756</v>
      </c>
      <c r="M234" s="29">
        <v>390.66328724649748</v>
      </c>
      <c r="N234" s="29">
        <v>144.14411336104465</v>
      </c>
      <c r="O234" s="29">
        <v>105.82875843645441</v>
      </c>
      <c r="P234" s="29">
        <v>71.392852214617449</v>
      </c>
      <c r="Q234" s="29">
        <v>321.36572401211652</v>
      </c>
      <c r="R234" s="29">
        <v>194.1957408459256</v>
      </c>
      <c r="S234" s="29">
        <v>0</v>
      </c>
      <c r="T234" s="29">
        <v>64.414459940612431</v>
      </c>
      <c r="U234" s="29">
        <v>0.26487489061592845</v>
      </c>
      <c r="V234" s="29">
        <v>1.0183976785080546</v>
      </c>
      <c r="W234" s="29">
        <v>259.89347335566202</v>
      </c>
      <c r="X234" s="29">
        <v>-344.53963538058588</v>
      </c>
      <c r="Y234" s="29">
        <v>627.38284923369031</v>
      </c>
      <c r="Z234" s="30">
        <v>113.71000000000002</v>
      </c>
      <c r="AA234" s="29">
        <v>5.5173938020727302</v>
      </c>
      <c r="AB234" s="29">
        <f t="shared" si="7"/>
        <v>971.92248461427619</v>
      </c>
    </row>
    <row r="235" spans="1:28" hidden="1" x14ac:dyDescent="0.25">
      <c r="A235" s="25" t="s">
        <v>289</v>
      </c>
      <c r="B235" s="37" t="str">
        <f t="shared" si="6"/>
        <v>Scottish Borders2013</v>
      </c>
      <c r="C235" s="26" t="s">
        <v>248</v>
      </c>
      <c r="D235" s="26" t="s">
        <v>248</v>
      </c>
      <c r="E235" s="27" t="s">
        <v>114</v>
      </c>
      <c r="F235" s="26" t="s">
        <v>279</v>
      </c>
      <c r="G235" s="28">
        <v>2013</v>
      </c>
      <c r="H235" s="29">
        <v>153.71072584289138</v>
      </c>
      <c r="I235" s="29">
        <v>60.817255266191516</v>
      </c>
      <c r="J235" s="29">
        <v>5.8586574510107799E-2</v>
      </c>
      <c r="K235" s="29">
        <v>74.882473188846447</v>
      </c>
      <c r="L235" s="29">
        <v>102.29226651057205</v>
      </c>
      <c r="M235" s="29">
        <v>391.76130738301151</v>
      </c>
      <c r="N235" s="29">
        <v>128.07668528809825</v>
      </c>
      <c r="O235" s="29">
        <v>108.11105474191996</v>
      </c>
      <c r="P235" s="29">
        <v>70.932531993283419</v>
      </c>
      <c r="Q235" s="29">
        <v>307.1202720233016</v>
      </c>
      <c r="R235" s="29">
        <v>190.90329640054733</v>
      </c>
      <c r="S235" s="29">
        <v>0</v>
      </c>
      <c r="T235" s="29">
        <v>65.317323988077803</v>
      </c>
      <c r="U235" s="29">
        <v>0.26150333837353035</v>
      </c>
      <c r="V235" s="29">
        <v>1.0409575004645717</v>
      </c>
      <c r="W235" s="29">
        <v>257.52308122746325</v>
      </c>
      <c r="X235" s="29">
        <v>-358.78509399082668</v>
      </c>
      <c r="Y235" s="29">
        <v>597.61956664294962</v>
      </c>
      <c r="Z235" s="30">
        <v>113.86999999999992</v>
      </c>
      <c r="AA235" s="29">
        <v>5.2482617602788268</v>
      </c>
      <c r="AB235" s="29">
        <f t="shared" si="7"/>
        <v>956.4046606337763</v>
      </c>
    </row>
    <row r="236" spans="1:28" hidden="1" x14ac:dyDescent="0.25">
      <c r="A236" s="25" t="s">
        <v>289</v>
      </c>
      <c r="B236" s="37" t="str">
        <f t="shared" si="6"/>
        <v>Shetland Islands2005</v>
      </c>
      <c r="C236" s="26" t="s">
        <v>248</v>
      </c>
      <c r="D236" s="26" t="s">
        <v>248</v>
      </c>
      <c r="E236" s="27" t="s">
        <v>280</v>
      </c>
      <c r="F236" s="26" t="s">
        <v>281</v>
      </c>
      <c r="G236" s="28">
        <v>2005</v>
      </c>
      <c r="H236" s="29">
        <v>53.241249059809945</v>
      </c>
      <c r="I236" s="29">
        <v>0</v>
      </c>
      <c r="J236" s="29">
        <v>0</v>
      </c>
      <c r="K236" s="29">
        <v>61.015688826021226</v>
      </c>
      <c r="L236" s="29">
        <v>20.171836698316056</v>
      </c>
      <c r="M236" s="29">
        <v>134.42877458414722</v>
      </c>
      <c r="N236" s="29">
        <v>56.064672745540527</v>
      </c>
      <c r="O236" s="29">
        <v>0</v>
      </c>
      <c r="P236" s="29">
        <v>25.65910223828115</v>
      </c>
      <c r="Q236" s="29">
        <v>81.72377498382167</v>
      </c>
      <c r="R236" s="29">
        <v>31.818831706275759</v>
      </c>
      <c r="S236" s="29">
        <v>0</v>
      </c>
      <c r="T236" s="29">
        <v>12.779784764155664</v>
      </c>
      <c r="U236" s="29">
        <v>0</v>
      </c>
      <c r="V236" s="29">
        <v>5.7208450080263322</v>
      </c>
      <c r="W236" s="29">
        <v>50.319461478457754</v>
      </c>
      <c r="X236" s="29">
        <v>110.97004591829651</v>
      </c>
      <c r="Y236" s="29">
        <v>377.44205696472318</v>
      </c>
      <c r="Z236" s="30">
        <v>22.25</v>
      </c>
      <c r="AA236" s="29">
        <v>16.963687953470703</v>
      </c>
      <c r="AB236" s="29">
        <f t="shared" si="7"/>
        <v>266.4720110464267</v>
      </c>
    </row>
    <row r="237" spans="1:28" hidden="1" x14ac:dyDescent="0.25">
      <c r="A237" s="25" t="s">
        <v>289</v>
      </c>
      <c r="B237" s="37" t="str">
        <f t="shared" si="6"/>
        <v>Shetland Islands2006</v>
      </c>
      <c r="C237" s="26" t="s">
        <v>248</v>
      </c>
      <c r="D237" s="26" t="s">
        <v>248</v>
      </c>
      <c r="E237" s="27" t="s">
        <v>280</v>
      </c>
      <c r="F237" s="26" t="s">
        <v>281</v>
      </c>
      <c r="G237" s="28">
        <v>2006</v>
      </c>
      <c r="H237" s="29">
        <v>55.876794748166759</v>
      </c>
      <c r="I237" s="29">
        <v>0</v>
      </c>
      <c r="J237" s="29">
        <v>0</v>
      </c>
      <c r="K237" s="29">
        <v>51.847889428574966</v>
      </c>
      <c r="L237" s="29">
        <v>19.350233807710428</v>
      </c>
      <c r="M237" s="29">
        <v>127.07491798445216</v>
      </c>
      <c r="N237" s="29">
        <v>58.447191040662148</v>
      </c>
      <c r="O237" s="29">
        <v>0</v>
      </c>
      <c r="P237" s="29">
        <v>27.253568049956609</v>
      </c>
      <c r="Q237" s="29">
        <v>85.70075909061876</v>
      </c>
      <c r="R237" s="29">
        <v>31.597626883025363</v>
      </c>
      <c r="S237" s="29">
        <v>0</v>
      </c>
      <c r="T237" s="29">
        <v>13.557549218541583</v>
      </c>
      <c r="U237" s="29">
        <v>0</v>
      </c>
      <c r="V237" s="29">
        <v>5.8486653969967799</v>
      </c>
      <c r="W237" s="29">
        <v>51.003841498563723</v>
      </c>
      <c r="X237" s="29">
        <v>108.4715486587222</v>
      </c>
      <c r="Y237" s="29">
        <v>372.25106723235689</v>
      </c>
      <c r="Z237" s="30">
        <v>22.21</v>
      </c>
      <c r="AA237" s="29">
        <v>16.760516309426244</v>
      </c>
      <c r="AB237" s="29">
        <f t="shared" si="7"/>
        <v>263.77951857363468</v>
      </c>
    </row>
    <row r="238" spans="1:28" hidden="1" x14ac:dyDescent="0.25">
      <c r="A238" s="25" t="s">
        <v>289</v>
      </c>
      <c r="B238" s="37" t="str">
        <f t="shared" si="6"/>
        <v>Shetland Islands2007</v>
      </c>
      <c r="C238" s="26" t="s">
        <v>248</v>
      </c>
      <c r="D238" s="26" t="s">
        <v>248</v>
      </c>
      <c r="E238" s="27" t="s">
        <v>280</v>
      </c>
      <c r="F238" s="26" t="s">
        <v>281</v>
      </c>
      <c r="G238" s="28">
        <v>2007</v>
      </c>
      <c r="H238" s="29">
        <v>52.538777766360084</v>
      </c>
      <c r="I238" s="29">
        <v>0</v>
      </c>
      <c r="J238" s="29">
        <v>0</v>
      </c>
      <c r="K238" s="29">
        <v>50.851486913315924</v>
      </c>
      <c r="L238" s="29">
        <v>19.07340026944177</v>
      </c>
      <c r="M238" s="29">
        <v>122.46366494911777</v>
      </c>
      <c r="N238" s="29">
        <v>59.570856299976555</v>
      </c>
      <c r="O238" s="29">
        <v>0</v>
      </c>
      <c r="P238" s="29">
        <v>24.459054020150141</v>
      </c>
      <c r="Q238" s="29">
        <v>84.029910320126703</v>
      </c>
      <c r="R238" s="29">
        <v>31.265030806516364</v>
      </c>
      <c r="S238" s="29">
        <v>0</v>
      </c>
      <c r="T238" s="29">
        <v>14.155958800528555</v>
      </c>
      <c r="U238" s="29">
        <v>0</v>
      </c>
      <c r="V238" s="29">
        <v>5.9756415921562347</v>
      </c>
      <c r="W238" s="29">
        <v>51.396631199201153</v>
      </c>
      <c r="X238" s="29">
        <v>106.09106923771711</v>
      </c>
      <c r="Y238" s="29">
        <v>363.98127570616271</v>
      </c>
      <c r="Z238" s="30">
        <v>22.350000000000012</v>
      </c>
      <c r="AA238" s="29">
        <v>16.285515691550895</v>
      </c>
      <c r="AB238" s="29">
        <f t="shared" si="7"/>
        <v>257.89020646844563</v>
      </c>
    </row>
    <row r="239" spans="1:28" hidden="1" x14ac:dyDescent="0.25">
      <c r="A239" s="25" t="s">
        <v>289</v>
      </c>
      <c r="B239" s="37" t="str">
        <f t="shared" si="6"/>
        <v>Shetland Islands2008</v>
      </c>
      <c r="C239" s="26" t="s">
        <v>248</v>
      </c>
      <c r="D239" s="26" t="s">
        <v>248</v>
      </c>
      <c r="E239" s="27" t="s">
        <v>280</v>
      </c>
      <c r="F239" s="26" t="s">
        <v>281</v>
      </c>
      <c r="G239" s="28">
        <v>2008</v>
      </c>
      <c r="H239" s="29">
        <v>53.728479665120773</v>
      </c>
      <c r="I239" s="29">
        <v>0</v>
      </c>
      <c r="J239" s="29">
        <v>0</v>
      </c>
      <c r="K239" s="29">
        <v>42.524112088708875</v>
      </c>
      <c r="L239" s="29">
        <v>15.862212739326248</v>
      </c>
      <c r="M239" s="29">
        <v>112.1148044931559</v>
      </c>
      <c r="N239" s="29">
        <v>56.148840922902821</v>
      </c>
      <c r="O239" s="29">
        <v>0</v>
      </c>
      <c r="P239" s="29">
        <v>26.010554710869826</v>
      </c>
      <c r="Q239" s="29">
        <v>82.159395633772647</v>
      </c>
      <c r="R239" s="29">
        <v>29.679743958392073</v>
      </c>
      <c r="S239" s="29">
        <v>0</v>
      </c>
      <c r="T239" s="29">
        <v>14.206006501687579</v>
      </c>
      <c r="U239" s="29">
        <v>0</v>
      </c>
      <c r="V239" s="29">
        <v>5.8224829351977538</v>
      </c>
      <c r="W239" s="29">
        <v>49.708233395277404</v>
      </c>
      <c r="X239" s="29">
        <v>103.83208837710121</v>
      </c>
      <c r="Y239" s="29">
        <v>347.81452189930712</v>
      </c>
      <c r="Z239" s="30">
        <v>22.480000000000008</v>
      </c>
      <c r="AA239" s="29">
        <v>15.472176241072376</v>
      </c>
      <c r="AB239" s="29">
        <f t="shared" si="7"/>
        <v>243.98243352220589</v>
      </c>
    </row>
    <row r="240" spans="1:28" hidden="1" x14ac:dyDescent="0.25">
      <c r="A240" s="25" t="s">
        <v>289</v>
      </c>
      <c r="B240" s="37" t="str">
        <f t="shared" si="6"/>
        <v>Shetland Islands2009</v>
      </c>
      <c r="C240" s="26" t="s">
        <v>248</v>
      </c>
      <c r="D240" s="26" t="s">
        <v>248</v>
      </c>
      <c r="E240" s="27" t="s">
        <v>280</v>
      </c>
      <c r="F240" s="26" t="s">
        <v>281</v>
      </c>
      <c r="G240" s="28">
        <v>2009</v>
      </c>
      <c r="H240" s="29">
        <v>47.53889856492389</v>
      </c>
      <c r="I240" s="29">
        <v>0</v>
      </c>
      <c r="J240" s="29">
        <v>0</v>
      </c>
      <c r="K240" s="29">
        <v>42.934267385088738</v>
      </c>
      <c r="L240" s="29">
        <v>16.496090652773471</v>
      </c>
      <c r="M240" s="29">
        <v>106.9692566027861</v>
      </c>
      <c r="N240" s="29">
        <v>50.799100550655204</v>
      </c>
      <c r="O240" s="29">
        <v>0</v>
      </c>
      <c r="P240" s="29">
        <v>25.114461358389477</v>
      </c>
      <c r="Q240" s="29">
        <v>75.913561909044688</v>
      </c>
      <c r="R240" s="29">
        <v>28.922329851347147</v>
      </c>
      <c r="S240" s="29">
        <v>0</v>
      </c>
      <c r="T240" s="29">
        <v>13.531618241291994</v>
      </c>
      <c r="U240" s="29">
        <v>0</v>
      </c>
      <c r="V240" s="29">
        <v>5.4863577707839379</v>
      </c>
      <c r="W240" s="29">
        <v>47.940305863423077</v>
      </c>
      <c r="X240" s="29">
        <v>101.89704421372502</v>
      </c>
      <c r="Y240" s="29">
        <v>332.72016858897894</v>
      </c>
      <c r="Z240" s="30">
        <v>22.79</v>
      </c>
      <c r="AA240" s="29">
        <v>14.599393092978453</v>
      </c>
      <c r="AB240" s="29">
        <f t="shared" si="7"/>
        <v>230.82312437525391</v>
      </c>
    </row>
    <row r="241" spans="1:28" hidden="1" x14ac:dyDescent="0.25">
      <c r="A241" s="25" t="s">
        <v>289</v>
      </c>
      <c r="B241" s="37" t="str">
        <f t="shared" si="6"/>
        <v>Shetland Islands2010</v>
      </c>
      <c r="C241" s="26" t="s">
        <v>248</v>
      </c>
      <c r="D241" s="26" t="s">
        <v>248</v>
      </c>
      <c r="E241" s="27" t="s">
        <v>280</v>
      </c>
      <c r="F241" s="26" t="s">
        <v>281</v>
      </c>
      <c r="G241" s="28">
        <v>2010</v>
      </c>
      <c r="H241" s="29">
        <v>48.825073824618336</v>
      </c>
      <c r="I241" s="29">
        <v>0</v>
      </c>
      <c r="J241" s="29">
        <v>0</v>
      </c>
      <c r="K241" s="29">
        <v>44.825734367099017</v>
      </c>
      <c r="L241" s="29">
        <v>16.355526374423647</v>
      </c>
      <c r="M241" s="29">
        <v>110.00633456614099</v>
      </c>
      <c r="N241" s="29">
        <v>52.881049528667084</v>
      </c>
      <c r="O241" s="29">
        <v>0</v>
      </c>
      <c r="P241" s="29">
        <v>28.092513430792948</v>
      </c>
      <c r="Q241" s="29">
        <v>80.973562959460025</v>
      </c>
      <c r="R241" s="29">
        <v>28.676378093259704</v>
      </c>
      <c r="S241" s="29">
        <v>0</v>
      </c>
      <c r="T241" s="29">
        <v>13.497004428044773</v>
      </c>
      <c r="U241" s="29">
        <v>0</v>
      </c>
      <c r="V241" s="29">
        <v>5.3259826729656368</v>
      </c>
      <c r="W241" s="29">
        <v>47.499365194270112</v>
      </c>
      <c r="X241" s="29">
        <v>99.963504059737943</v>
      </c>
      <c r="Y241" s="29">
        <v>338.44276677960909</v>
      </c>
      <c r="Z241" s="30">
        <v>23.059999999999992</v>
      </c>
      <c r="AA241" s="29">
        <v>14.676616078907598</v>
      </c>
      <c r="AB241" s="29">
        <f t="shared" si="7"/>
        <v>238.47926271987114</v>
      </c>
    </row>
    <row r="242" spans="1:28" hidden="1" x14ac:dyDescent="0.25">
      <c r="A242" s="25" t="s">
        <v>289</v>
      </c>
      <c r="B242" s="37" t="str">
        <f t="shared" si="6"/>
        <v>Shetland Islands2011</v>
      </c>
      <c r="C242" s="26" t="s">
        <v>248</v>
      </c>
      <c r="D242" s="26" t="s">
        <v>248</v>
      </c>
      <c r="E242" s="27" t="s">
        <v>280</v>
      </c>
      <c r="F242" s="26" t="s">
        <v>281</v>
      </c>
      <c r="G242" s="28">
        <v>2011</v>
      </c>
      <c r="H242" s="29">
        <v>45.511390356626087</v>
      </c>
      <c r="I242" s="29">
        <v>0</v>
      </c>
      <c r="J242" s="29">
        <v>0</v>
      </c>
      <c r="K242" s="29">
        <v>41.297999294939309</v>
      </c>
      <c r="L242" s="29">
        <v>16.795376158836454</v>
      </c>
      <c r="M242" s="29">
        <v>103.60476581040186</v>
      </c>
      <c r="N242" s="29">
        <v>51.03470388861728</v>
      </c>
      <c r="O242" s="29">
        <v>0</v>
      </c>
      <c r="P242" s="29">
        <v>22.458637620904188</v>
      </c>
      <c r="Q242" s="29">
        <v>73.493341509521471</v>
      </c>
      <c r="R242" s="29">
        <v>28.396683866776389</v>
      </c>
      <c r="S242" s="29">
        <v>0</v>
      </c>
      <c r="T242" s="29">
        <v>12.675651177795668</v>
      </c>
      <c r="U242" s="29">
        <v>0</v>
      </c>
      <c r="V242" s="29">
        <v>5.5075367859021229</v>
      </c>
      <c r="W242" s="29">
        <v>46.579871830474183</v>
      </c>
      <c r="X242" s="29">
        <v>97.936126579702531</v>
      </c>
      <c r="Y242" s="29">
        <v>321.61410573010005</v>
      </c>
      <c r="Z242" s="30">
        <v>23.240000000000006</v>
      </c>
      <c r="AA242" s="29">
        <v>13.838816941914802</v>
      </c>
      <c r="AB242" s="29">
        <f t="shared" si="7"/>
        <v>223.6779791503975</v>
      </c>
    </row>
    <row r="243" spans="1:28" hidden="1" x14ac:dyDescent="0.25">
      <c r="A243" s="25" t="s">
        <v>289</v>
      </c>
      <c r="B243" s="37" t="str">
        <f t="shared" si="6"/>
        <v>Shetland Islands2012</v>
      </c>
      <c r="C243" s="26" t="s">
        <v>248</v>
      </c>
      <c r="D243" s="26" t="s">
        <v>248</v>
      </c>
      <c r="E243" s="27" t="s">
        <v>280</v>
      </c>
      <c r="F243" s="26" t="s">
        <v>281</v>
      </c>
      <c r="G243" s="28">
        <v>2012</v>
      </c>
      <c r="H243" s="29">
        <v>48.018432217204406</v>
      </c>
      <c r="I243" s="29">
        <v>0</v>
      </c>
      <c r="J243" s="29">
        <v>0</v>
      </c>
      <c r="K243" s="29">
        <v>32.703571196782264</v>
      </c>
      <c r="L243" s="29">
        <v>16.686822356253256</v>
      </c>
      <c r="M243" s="29">
        <v>97.408825770239929</v>
      </c>
      <c r="N243" s="29">
        <v>54.220044701092704</v>
      </c>
      <c r="O243" s="29">
        <v>0</v>
      </c>
      <c r="P243" s="29">
        <v>21.890047125903635</v>
      </c>
      <c r="Q243" s="29">
        <v>76.110091826996339</v>
      </c>
      <c r="R243" s="29">
        <v>28.645482144998475</v>
      </c>
      <c r="S243" s="29">
        <v>0</v>
      </c>
      <c r="T243" s="29">
        <v>11.977980411415675</v>
      </c>
      <c r="U243" s="29">
        <v>0</v>
      </c>
      <c r="V243" s="29">
        <v>5.5064407070758961</v>
      </c>
      <c r="W243" s="29">
        <v>46.12990326349005</v>
      </c>
      <c r="X243" s="29">
        <v>95.923056628022465</v>
      </c>
      <c r="Y243" s="29">
        <v>315.57187748874878</v>
      </c>
      <c r="Z243" s="30">
        <v>23.21</v>
      </c>
      <c r="AA243" s="29">
        <v>13.596375591932304</v>
      </c>
      <c r="AB243" s="29">
        <f t="shared" si="7"/>
        <v>219.64882086072632</v>
      </c>
    </row>
    <row r="244" spans="1:28" hidden="1" x14ac:dyDescent="0.25">
      <c r="A244" s="25" t="s">
        <v>289</v>
      </c>
      <c r="B244" s="37" t="str">
        <f t="shared" si="6"/>
        <v>Shetland Islands2013</v>
      </c>
      <c r="C244" s="26" t="s">
        <v>248</v>
      </c>
      <c r="D244" s="26" t="s">
        <v>248</v>
      </c>
      <c r="E244" s="27" t="s">
        <v>280</v>
      </c>
      <c r="F244" s="26" t="s">
        <v>281</v>
      </c>
      <c r="G244" s="28">
        <v>2013</v>
      </c>
      <c r="H244" s="29">
        <v>46.478461691668258</v>
      </c>
      <c r="I244" s="29">
        <v>0</v>
      </c>
      <c r="J244" s="29">
        <v>0</v>
      </c>
      <c r="K244" s="29">
        <v>33.513857631496379</v>
      </c>
      <c r="L244" s="29">
        <v>16.75991628011899</v>
      </c>
      <c r="M244" s="29">
        <v>96.752235603283623</v>
      </c>
      <c r="N244" s="29">
        <v>49.499414312682177</v>
      </c>
      <c r="O244" s="29">
        <v>0</v>
      </c>
      <c r="P244" s="29">
        <v>21.432436517798912</v>
      </c>
      <c r="Q244" s="29">
        <v>70.931850830481096</v>
      </c>
      <c r="R244" s="29">
        <v>28.227316080329906</v>
      </c>
      <c r="S244" s="29">
        <v>0</v>
      </c>
      <c r="T244" s="29">
        <v>12.32934360865608</v>
      </c>
      <c r="U244" s="29">
        <v>0</v>
      </c>
      <c r="V244" s="29">
        <v>5.6767661766168027</v>
      </c>
      <c r="W244" s="29">
        <v>46.23342586560279</v>
      </c>
      <c r="X244" s="29">
        <v>94.096820299550586</v>
      </c>
      <c r="Y244" s="29">
        <v>308.01433259891809</v>
      </c>
      <c r="Z244" s="30">
        <v>23.2</v>
      </c>
      <c r="AA244" s="29">
        <v>13.276479853401643</v>
      </c>
      <c r="AB244" s="29">
        <f t="shared" si="7"/>
        <v>213.9175122993675</v>
      </c>
    </row>
    <row r="245" spans="1:28" hidden="1" x14ac:dyDescent="0.25">
      <c r="A245" s="25" t="s">
        <v>289</v>
      </c>
      <c r="B245" s="37" t="str">
        <f t="shared" si="6"/>
        <v>South Ayrshire2005</v>
      </c>
      <c r="C245" s="26" t="s">
        <v>248</v>
      </c>
      <c r="D245" s="26" t="s">
        <v>248</v>
      </c>
      <c r="E245" s="27" t="s">
        <v>115</v>
      </c>
      <c r="F245" s="26" t="s">
        <v>282</v>
      </c>
      <c r="G245" s="28">
        <v>2005</v>
      </c>
      <c r="H245" s="29">
        <v>172.72577345161866</v>
      </c>
      <c r="I245" s="29">
        <v>89.50216971644852</v>
      </c>
      <c r="J245" s="29">
        <v>16.450914745024772</v>
      </c>
      <c r="K245" s="29">
        <v>88.579924844110053</v>
      </c>
      <c r="L245" s="29">
        <v>32.661593615478075</v>
      </c>
      <c r="M245" s="29">
        <v>399.9203763726801</v>
      </c>
      <c r="N245" s="29">
        <v>130.03499497069978</v>
      </c>
      <c r="O245" s="29">
        <v>166.81850812130031</v>
      </c>
      <c r="P245" s="29">
        <v>26.53198672722737</v>
      </c>
      <c r="Q245" s="29">
        <v>323.38548981922747</v>
      </c>
      <c r="R245" s="29">
        <v>157.25550798291815</v>
      </c>
      <c r="S245" s="29">
        <v>0</v>
      </c>
      <c r="T245" s="29">
        <v>78.709042495080411</v>
      </c>
      <c r="U245" s="29">
        <v>15.163437256555849</v>
      </c>
      <c r="V245" s="29">
        <v>5.4873879079579098</v>
      </c>
      <c r="W245" s="29">
        <v>256.61537564251233</v>
      </c>
      <c r="X245" s="29">
        <v>-320.40540013907378</v>
      </c>
      <c r="Y245" s="29">
        <v>659.51584169534613</v>
      </c>
      <c r="Z245" s="30">
        <v>112.03000000000006</v>
      </c>
      <c r="AA245" s="29">
        <v>5.8869574372520379</v>
      </c>
      <c r="AB245" s="29">
        <f t="shared" si="7"/>
        <v>979.9212418344199</v>
      </c>
    </row>
    <row r="246" spans="1:28" hidden="1" x14ac:dyDescent="0.25">
      <c r="A246" s="25" t="s">
        <v>289</v>
      </c>
      <c r="B246" s="37" t="str">
        <f t="shared" si="6"/>
        <v>South Ayrshire2006</v>
      </c>
      <c r="C246" s="26" t="s">
        <v>248</v>
      </c>
      <c r="D246" s="26" t="s">
        <v>248</v>
      </c>
      <c r="E246" s="27" t="s">
        <v>115</v>
      </c>
      <c r="F246" s="26" t="s">
        <v>282</v>
      </c>
      <c r="G246" s="28">
        <v>2006</v>
      </c>
      <c r="H246" s="29">
        <v>187.1478179298814</v>
      </c>
      <c r="I246" s="29">
        <v>103.8765831558312</v>
      </c>
      <c r="J246" s="29">
        <v>20.686392835687204</v>
      </c>
      <c r="K246" s="29">
        <v>83.57643489628164</v>
      </c>
      <c r="L246" s="29">
        <v>31.479611978724272</v>
      </c>
      <c r="M246" s="29">
        <v>426.76684079640575</v>
      </c>
      <c r="N246" s="29">
        <v>134.38679029045505</v>
      </c>
      <c r="O246" s="29">
        <v>160.38685892423285</v>
      </c>
      <c r="P246" s="29">
        <v>27.400708885002022</v>
      </c>
      <c r="Q246" s="29">
        <v>322.17435809968993</v>
      </c>
      <c r="R246" s="29">
        <v>155.41080397511797</v>
      </c>
      <c r="S246" s="29">
        <v>0</v>
      </c>
      <c r="T246" s="29">
        <v>81.103673712373194</v>
      </c>
      <c r="U246" s="29">
        <v>15.202480959222996</v>
      </c>
      <c r="V246" s="29">
        <v>5.6807416000300766</v>
      </c>
      <c r="W246" s="29">
        <v>257.39770024674425</v>
      </c>
      <c r="X246" s="29">
        <v>-322.64685091407642</v>
      </c>
      <c r="Y246" s="29">
        <v>683.6920482287635</v>
      </c>
      <c r="Z246" s="30">
        <v>112.09999999999994</v>
      </c>
      <c r="AA246" s="29">
        <v>6.0989477986508822</v>
      </c>
      <c r="AB246" s="29">
        <f t="shared" si="7"/>
        <v>1006.3388991428399</v>
      </c>
    </row>
    <row r="247" spans="1:28" hidden="1" x14ac:dyDescent="0.25">
      <c r="A247" s="25" t="s">
        <v>289</v>
      </c>
      <c r="B247" s="37" t="str">
        <f t="shared" si="6"/>
        <v>South Ayrshire2007</v>
      </c>
      <c r="C247" s="26" t="s">
        <v>248</v>
      </c>
      <c r="D247" s="26" t="s">
        <v>248</v>
      </c>
      <c r="E247" s="27" t="s">
        <v>115</v>
      </c>
      <c r="F247" s="26" t="s">
        <v>282</v>
      </c>
      <c r="G247" s="28">
        <v>2007</v>
      </c>
      <c r="H247" s="29">
        <v>189.92323477642617</v>
      </c>
      <c r="I247" s="29">
        <v>104.95094801200287</v>
      </c>
      <c r="J247" s="29">
        <v>25.506420923330975</v>
      </c>
      <c r="K247" s="29">
        <v>85.085670644675474</v>
      </c>
      <c r="L247" s="29">
        <v>31.475386849643179</v>
      </c>
      <c r="M247" s="29">
        <v>436.94166120607866</v>
      </c>
      <c r="N247" s="29">
        <v>133.02109752777096</v>
      </c>
      <c r="O247" s="29">
        <v>153.43491329820353</v>
      </c>
      <c r="P247" s="29">
        <v>24.775050483299335</v>
      </c>
      <c r="Q247" s="29">
        <v>311.2310613092738</v>
      </c>
      <c r="R247" s="29">
        <v>155.48250984935089</v>
      </c>
      <c r="S247" s="29">
        <v>0</v>
      </c>
      <c r="T247" s="29">
        <v>84.688367620077173</v>
      </c>
      <c r="U247" s="29">
        <v>14.665715682857639</v>
      </c>
      <c r="V247" s="29">
        <v>5.7663314212465959</v>
      </c>
      <c r="W247" s="29">
        <v>260.60292457353228</v>
      </c>
      <c r="X247" s="29">
        <v>-323.05772034717478</v>
      </c>
      <c r="Y247" s="29">
        <v>685.71792674171002</v>
      </c>
      <c r="Z247" s="30">
        <v>112.38000000000007</v>
      </c>
      <c r="AA247" s="29">
        <v>6.1017790242188079</v>
      </c>
      <c r="AB247" s="29">
        <f t="shared" si="7"/>
        <v>1008.7756470888849</v>
      </c>
    </row>
    <row r="248" spans="1:28" hidden="1" x14ac:dyDescent="0.25">
      <c r="A248" s="25" t="s">
        <v>289</v>
      </c>
      <c r="B248" s="37" t="str">
        <f t="shared" si="6"/>
        <v>South Ayrshire2008</v>
      </c>
      <c r="C248" s="26" t="s">
        <v>248</v>
      </c>
      <c r="D248" s="26" t="s">
        <v>248</v>
      </c>
      <c r="E248" s="27" t="s">
        <v>115</v>
      </c>
      <c r="F248" s="26" t="s">
        <v>282</v>
      </c>
      <c r="G248" s="28">
        <v>2008</v>
      </c>
      <c r="H248" s="29">
        <v>183.2853490163877</v>
      </c>
      <c r="I248" s="29">
        <v>111.74238238678376</v>
      </c>
      <c r="J248" s="29">
        <v>29.090820218205163</v>
      </c>
      <c r="K248" s="29">
        <v>69.84438501248988</v>
      </c>
      <c r="L248" s="29">
        <v>29.61392841530979</v>
      </c>
      <c r="M248" s="29">
        <v>423.57686504917632</v>
      </c>
      <c r="N248" s="29">
        <v>129.38181337419243</v>
      </c>
      <c r="O248" s="29">
        <v>158.71240194673919</v>
      </c>
      <c r="P248" s="29">
        <v>26.514215429754532</v>
      </c>
      <c r="Q248" s="29">
        <v>314.60843075068618</v>
      </c>
      <c r="R248" s="29">
        <v>147.03072615886271</v>
      </c>
      <c r="S248" s="29">
        <v>0</v>
      </c>
      <c r="T248" s="29">
        <v>84.405818873687622</v>
      </c>
      <c r="U248" s="29">
        <v>14.776835718182902</v>
      </c>
      <c r="V248" s="29">
        <v>5.6112726772053207</v>
      </c>
      <c r="W248" s="29">
        <v>251.82465342793853</v>
      </c>
      <c r="X248" s="29">
        <v>-325.02042775140069</v>
      </c>
      <c r="Y248" s="29">
        <v>664.98952147640045</v>
      </c>
      <c r="Z248" s="30">
        <v>112.61000000000003</v>
      </c>
      <c r="AA248" s="29">
        <v>5.9052439523701299</v>
      </c>
      <c r="AB248" s="29">
        <f t="shared" si="7"/>
        <v>990.00994922780114</v>
      </c>
    </row>
    <row r="249" spans="1:28" hidden="1" x14ac:dyDescent="0.25">
      <c r="A249" s="25" t="s">
        <v>289</v>
      </c>
      <c r="B249" s="37" t="str">
        <f t="shared" si="6"/>
        <v>South Ayrshire2009</v>
      </c>
      <c r="C249" s="26" t="s">
        <v>248</v>
      </c>
      <c r="D249" s="26" t="s">
        <v>248</v>
      </c>
      <c r="E249" s="27" t="s">
        <v>115</v>
      </c>
      <c r="F249" s="26" t="s">
        <v>282</v>
      </c>
      <c r="G249" s="28">
        <v>2009</v>
      </c>
      <c r="H249" s="29">
        <v>154.32348667986631</v>
      </c>
      <c r="I249" s="29">
        <v>98.389434900442254</v>
      </c>
      <c r="J249" s="29">
        <v>30.596342763541642</v>
      </c>
      <c r="K249" s="29">
        <v>70.24433468297471</v>
      </c>
      <c r="L249" s="29">
        <v>31.12861176007463</v>
      </c>
      <c r="M249" s="29">
        <v>384.68221078689959</v>
      </c>
      <c r="N249" s="29">
        <v>115.50095150183589</v>
      </c>
      <c r="O249" s="29">
        <v>143.4552187529066</v>
      </c>
      <c r="P249" s="29">
        <v>25.029865264013793</v>
      </c>
      <c r="Q249" s="29">
        <v>283.98603551875624</v>
      </c>
      <c r="R249" s="29">
        <v>145.05336150444526</v>
      </c>
      <c r="S249" s="29">
        <v>0</v>
      </c>
      <c r="T249" s="29">
        <v>81.358822223335494</v>
      </c>
      <c r="U249" s="29">
        <v>14.891672345552092</v>
      </c>
      <c r="V249" s="29">
        <v>5.2555964940101028</v>
      </c>
      <c r="W249" s="29">
        <v>246.55945256734293</v>
      </c>
      <c r="X249" s="29">
        <v>-317.84171066170688</v>
      </c>
      <c r="Y249" s="29">
        <v>597.38598821129187</v>
      </c>
      <c r="Z249" s="30">
        <v>112.48999999999994</v>
      </c>
      <c r="AA249" s="29">
        <v>5.3105697236313647</v>
      </c>
      <c r="AB249" s="29">
        <f t="shared" si="7"/>
        <v>915.22769887299876</v>
      </c>
    </row>
    <row r="250" spans="1:28" hidden="1" x14ac:dyDescent="0.25">
      <c r="A250" s="25" t="s">
        <v>289</v>
      </c>
      <c r="B250" s="37" t="str">
        <f t="shared" si="6"/>
        <v>South Ayrshire2010</v>
      </c>
      <c r="C250" s="26" t="s">
        <v>248</v>
      </c>
      <c r="D250" s="26" t="s">
        <v>248</v>
      </c>
      <c r="E250" s="27" t="s">
        <v>115</v>
      </c>
      <c r="F250" s="26" t="s">
        <v>282</v>
      </c>
      <c r="G250" s="28">
        <v>2010</v>
      </c>
      <c r="H250" s="29">
        <v>156.21449130711463</v>
      </c>
      <c r="I250" s="29">
        <v>116.88913917562256</v>
      </c>
      <c r="J250" s="29">
        <v>15.314613472308523</v>
      </c>
      <c r="K250" s="29">
        <v>72.490319927094149</v>
      </c>
      <c r="L250" s="29">
        <v>30.770549266105522</v>
      </c>
      <c r="M250" s="29">
        <v>391.67911314824539</v>
      </c>
      <c r="N250" s="29">
        <v>117.65765376963908</v>
      </c>
      <c r="O250" s="29">
        <v>155.32378284441853</v>
      </c>
      <c r="P250" s="29">
        <v>27.765258151771498</v>
      </c>
      <c r="Q250" s="29">
        <v>300.74669476582909</v>
      </c>
      <c r="R250" s="29">
        <v>145.51390207844869</v>
      </c>
      <c r="S250" s="29">
        <v>0</v>
      </c>
      <c r="T250" s="29">
        <v>80.859545093799767</v>
      </c>
      <c r="U250" s="29">
        <v>15.074439883289394</v>
      </c>
      <c r="V250" s="29">
        <v>5.1769879496081055</v>
      </c>
      <c r="W250" s="29">
        <v>246.62487500514595</v>
      </c>
      <c r="X250" s="29">
        <v>-332.01156009300956</v>
      </c>
      <c r="Y250" s="29">
        <v>607.03912282621081</v>
      </c>
      <c r="Z250" s="30">
        <v>112.59999999999994</v>
      </c>
      <c r="AA250" s="29">
        <v>5.3911112151528524</v>
      </c>
      <c r="AB250" s="29">
        <f t="shared" si="7"/>
        <v>939.05068291922043</v>
      </c>
    </row>
    <row r="251" spans="1:28" hidden="1" x14ac:dyDescent="0.25">
      <c r="A251" s="25" t="s">
        <v>289</v>
      </c>
      <c r="B251" s="37" t="str">
        <f t="shared" si="6"/>
        <v>South Ayrshire2011</v>
      </c>
      <c r="C251" s="26" t="s">
        <v>248</v>
      </c>
      <c r="D251" s="26" t="s">
        <v>248</v>
      </c>
      <c r="E251" s="27" t="s">
        <v>115</v>
      </c>
      <c r="F251" s="26" t="s">
        <v>282</v>
      </c>
      <c r="G251" s="28">
        <v>2011</v>
      </c>
      <c r="H251" s="29">
        <v>142.37170168828385</v>
      </c>
      <c r="I251" s="29">
        <v>102.36246457369569</v>
      </c>
      <c r="J251" s="29">
        <v>14.99541022678169</v>
      </c>
      <c r="K251" s="29">
        <v>63.722531651121201</v>
      </c>
      <c r="L251" s="29">
        <v>31.653226428313985</v>
      </c>
      <c r="M251" s="29">
        <v>355.10533456819638</v>
      </c>
      <c r="N251" s="29">
        <v>111.61799893142381</v>
      </c>
      <c r="O251" s="29">
        <v>128.60293552176492</v>
      </c>
      <c r="P251" s="29">
        <v>22.80254078024991</v>
      </c>
      <c r="Q251" s="29">
        <v>263.02347523343866</v>
      </c>
      <c r="R251" s="29">
        <v>143.91960501839804</v>
      </c>
      <c r="S251" s="29">
        <v>0</v>
      </c>
      <c r="T251" s="29">
        <v>77.009020344758923</v>
      </c>
      <c r="U251" s="29">
        <v>14.743958302365881</v>
      </c>
      <c r="V251" s="29">
        <v>5.2630997330317291</v>
      </c>
      <c r="W251" s="29">
        <v>240.9356833985546</v>
      </c>
      <c r="X251" s="29">
        <v>-345.39874343719214</v>
      </c>
      <c r="Y251" s="29">
        <v>513.66574976299739</v>
      </c>
      <c r="Z251" s="30">
        <v>112.98</v>
      </c>
      <c r="AA251" s="29">
        <v>4.5465192933527829</v>
      </c>
      <c r="AB251" s="29">
        <f t="shared" si="7"/>
        <v>859.06449320018953</v>
      </c>
    </row>
    <row r="252" spans="1:28" hidden="1" x14ac:dyDescent="0.25">
      <c r="A252" s="25" t="s">
        <v>289</v>
      </c>
      <c r="B252" s="37" t="str">
        <f t="shared" si="6"/>
        <v>South Ayrshire2012</v>
      </c>
      <c r="C252" s="26" t="s">
        <v>248</v>
      </c>
      <c r="D252" s="26" t="s">
        <v>248</v>
      </c>
      <c r="E252" s="27" t="s">
        <v>115</v>
      </c>
      <c r="F252" s="26" t="s">
        <v>282</v>
      </c>
      <c r="G252" s="28">
        <v>2012</v>
      </c>
      <c r="H252" s="29">
        <v>156.56271375377594</v>
      </c>
      <c r="I252" s="29">
        <v>105.04216010718625</v>
      </c>
      <c r="J252" s="29">
        <v>0.19340561122125624</v>
      </c>
      <c r="K252" s="29">
        <v>54.805457627597477</v>
      </c>
      <c r="L252" s="29">
        <v>31.426001617724289</v>
      </c>
      <c r="M252" s="29">
        <v>348.02973871750521</v>
      </c>
      <c r="N252" s="29">
        <v>117.51491871133346</v>
      </c>
      <c r="O252" s="29">
        <v>140.81752788560252</v>
      </c>
      <c r="P252" s="29">
        <v>22.164606712920172</v>
      </c>
      <c r="Q252" s="29">
        <v>280.49705330985614</v>
      </c>
      <c r="R252" s="29">
        <v>140.14673953700685</v>
      </c>
      <c r="S252" s="29">
        <v>0</v>
      </c>
      <c r="T252" s="29">
        <v>73.49792877319183</v>
      </c>
      <c r="U252" s="29">
        <v>14.930241701404366</v>
      </c>
      <c r="V252" s="29">
        <v>5.224708032084834</v>
      </c>
      <c r="W252" s="29">
        <v>233.79961804368787</v>
      </c>
      <c r="X252" s="29">
        <v>-349.67961213490338</v>
      </c>
      <c r="Y252" s="29">
        <v>512.64679793614573</v>
      </c>
      <c r="Z252" s="30">
        <v>112.90999999999997</v>
      </c>
      <c r="AA252" s="29">
        <v>4.5403135057669459</v>
      </c>
      <c r="AB252" s="29">
        <f t="shared" si="7"/>
        <v>862.32641007104917</v>
      </c>
    </row>
    <row r="253" spans="1:28" hidden="1" x14ac:dyDescent="0.25">
      <c r="A253" s="25" t="s">
        <v>289</v>
      </c>
      <c r="B253" s="37" t="str">
        <f t="shared" si="6"/>
        <v>South Ayrshire2013</v>
      </c>
      <c r="C253" s="26" t="s">
        <v>248</v>
      </c>
      <c r="D253" s="26" t="s">
        <v>248</v>
      </c>
      <c r="E253" s="27" t="s">
        <v>115</v>
      </c>
      <c r="F253" s="26" t="s">
        <v>282</v>
      </c>
      <c r="G253" s="28">
        <v>2013</v>
      </c>
      <c r="H253" s="29">
        <v>143.53769500035887</v>
      </c>
      <c r="I253" s="29">
        <v>135.27551257667747</v>
      </c>
      <c r="J253" s="29">
        <v>0.72392361776608916</v>
      </c>
      <c r="K253" s="29">
        <v>55.475637500055292</v>
      </c>
      <c r="L253" s="29">
        <v>31.575613377905867</v>
      </c>
      <c r="M253" s="29">
        <v>366.58838207276364</v>
      </c>
      <c r="N253" s="29">
        <v>106.12601900989631</v>
      </c>
      <c r="O253" s="29">
        <v>144.79133002455475</v>
      </c>
      <c r="P253" s="29">
        <v>22.218638963785128</v>
      </c>
      <c r="Q253" s="29">
        <v>273.1359879982362</v>
      </c>
      <c r="R253" s="29">
        <v>134.87907672719703</v>
      </c>
      <c r="S253" s="29">
        <v>0</v>
      </c>
      <c r="T253" s="29">
        <v>74.364431422756425</v>
      </c>
      <c r="U253" s="29">
        <v>14.212560566560812</v>
      </c>
      <c r="V253" s="29">
        <v>5.3632886930168961</v>
      </c>
      <c r="W253" s="29">
        <v>228.81935740953119</v>
      </c>
      <c r="X253" s="29">
        <v>-353.31797676750477</v>
      </c>
      <c r="Y253" s="29">
        <v>515.22575071302617</v>
      </c>
      <c r="Z253" s="30">
        <v>112.84999999999994</v>
      </c>
      <c r="AA253" s="29">
        <v>4.5655804228004113</v>
      </c>
      <c r="AB253" s="29">
        <f t="shared" si="7"/>
        <v>868.54372748053095</v>
      </c>
    </row>
    <row r="254" spans="1:28" hidden="1" x14ac:dyDescent="0.25">
      <c r="A254" s="25" t="s">
        <v>289</v>
      </c>
      <c r="B254" s="37" t="str">
        <f t="shared" si="6"/>
        <v>South Lanarkshire2005</v>
      </c>
      <c r="C254" s="26" t="s">
        <v>248</v>
      </c>
      <c r="D254" s="26" t="s">
        <v>248</v>
      </c>
      <c r="E254" s="27" t="s">
        <v>116</v>
      </c>
      <c r="F254" s="26" t="s">
        <v>283</v>
      </c>
      <c r="G254" s="28">
        <v>2005</v>
      </c>
      <c r="H254" s="29">
        <v>443.06007056081023</v>
      </c>
      <c r="I254" s="29">
        <v>174.77511940337862</v>
      </c>
      <c r="J254" s="29">
        <v>7.2307042616331998</v>
      </c>
      <c r="K254" s="29">
        <v>142.23207207679042</v>
      </c>
      <c r="L254" s="29">
        <v>39.567517041608767</v>
      </c>
      <c r="M254" s="29">
        <v>806.86548334422116</v>
      </c>
      <c r="N254" s="29">
        <v>372.94655247727439</v>
      </c>
      <c r="O254" s="29">
        <v>425.69056253957814</v>
      </c>
      <c r="P254" s="29">
        <v>58.982351560844123</v>
      </c>
      <c r="Q254" s="29">
        <v>857.61946657769658</v>
      </c>
      <c r="R254" s="29">
        <v>238.90588451934329</v>
      </c>
      <c r="S254" s="29">
        <v>323.48627975539199</v>
      </c>
      <c r="T254" s="29">
        <v>140.52159084511504</v>
      </c>
      <c r="U254" s="29">
        <v>3.0170863305974773</v>
      </c>
      <c r="V254" s="29">
        <v>2.2785238622148309</v>
      </c>
      <c r="W254" s="29">
        <v>708.20936531266261</v>
      </c>
      <c r="X254" s="29">
        <v>-63.262705220042463</v>
      </c>
      <c r="Y254" s="29">
        <v>2309.4316100145384</v>
      </c>
      <c r="Z254" s="30">
        <v>306.85000000000019</v>
      </c>
      <c r="AA254" s="29">
        <v>7.5262558579584065</v>
      </c>
      <c r="AB254" s="29">
        <f t="shared" si="7"/>
        <v>2372.6943152345807</v>
      </c>
    </row>
    <row r="255" spans="1:28" hidden="1" x14ac:dyDescent="0.25">
      <c r="A255" s="25" t="s">
        <v>289</v>
      </c>
      <c r="B255" s="37" t="str">
        <f t="shared" si="6"/>
        <v>South Lanarkshire2006</v>
      </c>
      <c r="C255" s="26" t="s">
        <v>248</v>
      </c>
      <c r="D255" s="26" t="s">
        <v>248</v>
      </c>
      <c r="E255" s="27" t="s">
        <v>116</v>
      </c>
      <c r="F255" s="26" t="s">
        <v>283</v>
      </c>
      <c r="G255" s="28">
        <v>2006</v>
      </c>
      <c r="H255" s="29">
        <v>498.08686187879397</v>
      </c>
      <c r="I255" s="29">
        <v>160.15539331938038</v>
      </c>
      <c r="J255" s="29">
        <v>5.7140063803427363</v>
      </c>
      <c r="K255" s="29">
        <v>130.79688045823019</v>
      </c>
      <c r="L255" s="29">
        <v>38.267678915848869</v>
      </c>
      <c r="M255" s="29">
        <v>833.02082095259607</v>
      </c>
      <c r="N255" s="29">
        <v>388.46463141371498</v>
      </c>
      <c r="O255" s="29">
        <v>412.70705735267597</v>
      </c>
      <c r="P255" s="29">
        <v>59.64378314596339</v>
      </c>
      <c r="Q255" s="29">
        <v>860.81547191235438</v>
      </c>
      <c r="R255" s="29">
        <v>245.45578430012233</v>
      </c>
      <c r="S255" s="29">
        <v>318.51692389164572</v>
      </c>
      <c r="T255" s="29">
        <v>142.67882109537601</v>
      </c>
      <c r="U255" s="29">
        <v>2.9684545260671271</v>
      </c>
      <c r="V255" s="29">
        <v>2.5640014146647356</v>
      </c>
      <c r="W255" s="29">
        <v>712.18398522787595</v>
      </c>
      <c r="X255" s="29">
        <v>-69.602917373845855</v>
      </c>
      <c r="Y255" s="29">
        <v>2336.4173607189805</v>
      </c>
      <c r="Z255" s="30">
        <v>308.45</v>
      </c>
      <c r="AA255" s="29">
        <v>7.5747037144398783</v>
      </c>
      <c r="AB255" s="29">
        <f t="shared" si="7"/>
        <v>2406.0202780928262</v>
      </c>
    </row>
    <row r="256" spans="1:28" hidden="1" x14ac:dyDescent="0.25">
      <c r="A256" s="25" t="s">
        <v>289</v>
      </c>
      <c r="B256" s="37" t="str">
        <f t="shared" si="6"/>
        <v>South Lanarkshire2007</v>
      </c>
      <c r="C256" s="26" t="s">
        <v>248</v>
      </c>
      <c r="D256" s="26" t="s">
        <v>248</v>
      </c>
      <c r="E256" s="27" t="s">
        <v>116</v>
      </c>
      <c r="F256" s="26" t="s">
        <v>283</v>
      </c>
      <c r="G256" s="28">
        <v>2007</v>
      </c>
      <c r="H256" s="29">
        <v>457.0495744316824</v>
      </c>
      <c r="I256" s="29">
        <v>161.79374591859599</v>
      </c>
      <c r="J256" s="29">
        <v>4.541751962221559</v>
      </c>
      <c r="K256" s="29">
        <v>130.25392768330866</v>
      </c>
      <c r="L256" s="29">
        <v>38.548426797514942</v>
      </c>
      <c r="M256" s="29">
        <v>792.18742679332365</v>
      </c>
      <c r="N256" s="29">
        <v>385.03082293436853</v>
      </c>
      <c r="O256" s="29">
        <v>403.75974496905974</v>
      </c>
      <c r="P256" s="29">
        <v>54.494434495963645</v>
      </c>
      <c r="Q256" s="29">
        <v>843.28500239939194</v>
      </c>
      <c r="R256" s="29">
        <v>245.71144622845148</v>
      </c>
      <c r="S256" s="29">
        <v>323.71217953652717</v>
      </c>
      <c r="T256" s="29">
        <v>148.29206851210824</v>
      </c>
      <c r="U256" s="29">
        <v>3.4273732895056193</v>
      </c>
      <c r="V256" s="29">
        <v>2.496383750984799</v>
      </c>
      <c r="W256" s="29">
        <v>723.63945131757725</v>
      </c>
      <c r="X256" s="29">
        <v>-72.28190137493219</v>
      </c>
      <c r="Y256" s="29">
        <v>2286.8299791353602</v>
      </c>
      <c r="Z256" s="30">
        <v>310.38</v>
      </c>
      <c r="AA256" s="29">
        <v>7.3678393554203243</v>
      </c>
      <c r="AB256" s="29">
        <f t="shared" si="7"/>
        <v>2359.1118805102924</v>
      </c>
    </row>
    <row r="257" spans="1:28" hidden="1" x14ac:dyDescent="0.25">
      <c r="A257" s="25" t="s">
        <v>289</v>
      </c>
      <c r="B257" s="37" t="str">
        <f t="shared" si="6"/>
        <v>South Lanarkshire2008</v>
      </c>
      <c r="C257" s="26" t="s">
        <v>248</v>
      </c>
      <c r="D257" s="26" t="s">
        <v>248</v>
      </c>
      <c r="E257" s="27" t="s">
        <v>116</v>
      </c>
      <c r="F257" s="26" t="s">
        <v>283</v>
      </c>
      <c r="G257" s="28">
        <v>2008</v>
      </c>
      <c r="H257" s="29">
        <v>459.54375918215447</v>
      </c>
      <c r="I257" s="29">
        <v>177.60248153394852</v>
      </c>
      <c r="J257" s="29">
        <v>3.488391373094093</v>
      </c>
      <c r="K257" s="29">
        <v>108.79890158001352</v>
      </c>
      <c r="L257" s="29">
        <v>36.044478782687214</v>
      </c>
      <c r="M257" s="29">
        <v>785.47801245189783</v>
      </c>
      <c r="N257" s="29">
        <v>374.99334452413945</v>
      </c>
      <c r="O257" s="29">
        <v>417.55104173988764</v>
      </c>
      <c r="P257" s="29">
        <v>58.696254245019787</v>
      </c>
      <c r="Q257" s="29">
        <v>851.24064050904678</v>
      </c>
      <c r="R257" s="29">
        <v>227.02976684921111</v>
      </c>
      <c r="S257" s="29">
        <v>314.07552491775857</v>
      </c>
      <c r="T257" s="29">
        <v>147.53009522897608</v>
      </c>
      <c r="U257" s="29">
        <v>3.4531312551803115</v>
      </c>
      <c r="V257" s="29">
        <v>2.4551803258471665</v>
      </c>
      <c r="W257" s="29">
        <v>694.54369857697327</v>
      </c>
      <c r="X257" s="29">
        <v>-77.142186212154002</v>
      </c>
      <c r="Y257" s="29">
        <v>2254.120165325764</v>
      </c>
      <c r="Z257" s="30">
        <v>311.31999999999988</v>
      </c>
      <c r="AA257" s="29">
        <v>7.2405247505003372</v>
      </c>
      <c r="AB257" s="29">
        <f t="shared" si="7"/>
        <v>2331.2623515379182</v>
      </c>
    </row>
    <row r="258" spans="1:28" hidden="1" x14ac:dyDescent="0.25">
      <c r="A258" s="25" t="s">
        <v>289</v>
      </c>
      <c r="B258" s="37" t="str">
        <f t="shared" ref="B258:B289" si="8">E258&amp;G258</f>
        <v>South Lanarkshire2009</v>
      </c>
      <c r="C258" s="26" t="s">
        <v>248</v>
      </c>
      <c r="D258" s="26" t="s">
        <v>248</v>
      </c>
      <c r="E258" s="27" t="s">
        <v>116</v>
      </c>
      <c r="F258" s="26" t="s">
        <v>283</v>
      </c>
      <c r="G258" s="28">
        <v>2009</v>
      </c>
      <c r="H258" s="29">
        <v>362.61498102707952</v>
      </c>
      <c r="I258" s="29">
        <v>134.14182331224481</v>
      </c>
      <c r="J258" s="29">
        <v>3.0311313477518036</v>
      </c>
      <c r="K258" s="29">
        <v>100.44041248642883</v>
      </c>
      <c r="L258" s="29">
        <v>37.932332218554826</v>
      </c>
      <c r="M258" s="29">
        <v>638.16068039205982</v>
      </c>
      <c r="N258" s="29">
        <v>332.94949082913098</v>
      </c>
      <c r="O258" s="29">
        <v>377.85652229799928</v>
      </c>
      <c r="P258" s="29">
        <v>54.314460918776533</v>
      </c>
      <c r="Q258" s="29">
        <v>765.12047404590669</v>
      </c>
      <c r="R258" s="29">
        <v>226.54956074591269</v>
      </c>
      <c r="S258" s="29">
        <v>304.62806715114783</v>
      </c>
      <c r="T258" s="29">
        <v>142.34864176308025</v>
      </c>
      <c r="U258" s="29">
        <v>3.4711693360409255</v>
      </c>
      <c r="V258" s="29">
        <v>2.2555517855983616</v>
      </c>
      <c r="W258" s="29">
        <v>679.25299078178011</v>
      </c>
      <c r="X258" s="29">
        <v>-59.724473872494158</v>
      </c>
      <c r="Y258" s="29">
        <v>2022.8096713472526</v>
      </c>
      <c r="Z258" s="30">
        <v>312.18000000000012</v>
      </c>
      <c r="AA258" s="29">
        <v>6.4796260854226784</v>
      </c>
      <c r="AB258" s="29">
        <f t="shared" si="7"/>
        <v>2082.5341452197467</v>
      </c>
    </row>
    <row r="259" spans="1:28" hidden="1" x14ac:dyDescent="0.25">
      <c r="A259" s="25" t="s">
        <v>289</v>
      </c>
      <c r="B259" s="37" t="str">
        <f t="shared" si="8"/>
        <v>South Lanarkshire2010</v>
      </c>
      <c r="C259" s="26" t="s">
        <v>248</v>
      </c>
      <c r="D259" s="26" t="s">
        <v>248</v>
      </c>
      <c r="E259" s="27" t="s">
        <v>116</v>
      </c>
      <c r="F259" s="26" t="s">
        <v>283</v>
      </c>
      <c r="G259" s="28">
        <v>2010</v>
      </c>
      <c r="H259" s="29">
        <v>359.98875698917766</v>
      </c>
      <c r="I259" s="29">
        <v>161.11766100790925</v>
      </c>
      <c r="J259" s="29">
        <v>3.2712441274515198</v>
      </c>
      <c r="K259" s="29">
        <v>105.56088218743112</v>
      </c>
      <c r="L259" s="29">
        <v>37.43291784011813</v>
      </c>
      <c r="M259" s="29">
        <v>667.3714621520877</v>
      </c>
      <c r="N259" s="29">
        <v>337.91887043562525</v>
      </c>
      <c r="O259" s="29">
        <v>412.06035845772112</v>
      </c>
      <c r="P259" s="29">
        <v>59.813815226928106</v>
      </c>
      <c r="Q259" s="29">
        <v>809.79304412027443</v>
      </c>
      <c r="R259" s="29">
        <v>224.91593409738832</v>
      </c>
      <c r="S259" s="29">
        <v>302.20419808151439</v>
      </c>
      <c r="T259" s="29">
        <v>141.43292015016115</v>
      </c>
      <c r="U259" s="29">
        <v>3.4694310354096607</v>
      </c>
      <c r="V259" s="29">
        <v>2.3902224339553451</v>
      </c>
      <c r="W259" s="29">
        <v>674.41270579842899</v>
      </c>
      <c r="X259" s="29">
        <v>-64.524363311799206</v>
      </c>
      <c r="Y259" s="29">
        <v>2087.0528487589913</v>
      </c>
      <c r="Z259" s="30">
        <v>313.18000000000012</v>
      </c>
      <c r="AA259" s="29">
        <v>6.6640681038348255</v>
      </c>
      <c r="AB259" s="29">
        <f t="shared" ref="AB259:AB322" si="9">Y259-X259</f>
        <v>2151.5772120707907</v>
      </c>
    </row>
    <row r="260" spans="1:28" hidden="1" x14ac:dyDescent="0.25">
      <c r="A260" s="25" t="s">
        <v>289</v>
      </c>
      <c r="B260" s="37" t="str">
        <f t="shared" si="8"/>
        <v>South Lanarkshire2011</v>
      </c>
      <c r="C260" s="26" t="s">
        <v>248</v>
      </c>
      <c r="D260" s="26" t="s">
        <v>248</v>
      </c>
      <c r="E260" s="27" t="s">
        <v>116</v>
      </c>
      <c r="F260" s="26" t="s">
        <v>283</v>
      </c>
      <c r="G260" s="28">
        <v>2011</v>
      </c>
      <c r="H260" s="29">
        <v>337.8770222733919</v>
      </c>
      <c r="I260" s="29">
        <v>128.65388712149087</v>
      </c>
      <c r="J260" s="29">
        <v>2.9733491503409324</v>
      </c>
      <c r="K260" s="29">
        <v>93.274866067081518</v>
      </c>
      <c r="L260" s="29">
        <v>38.63477160124485</v>
      </c>
      <c r="M260" s="29">
        <v>601.41389621355006</v>
      </c>
      <c r="N260" s="29">
        <v>323.58784911671387</v>
      </c>
      <c r="O260" s="29">
        <v>346.5685389904437</v>
      </c>
      <c r="P260" s="29">
        <v>50.341174076844887</v>
      </c>
      <c r="Q260" s="29">
        <v>720.4975621840025</v>
      </c>
      <c r="R260" s="29">
        <v>221.91606983988345</v>
      </c>
      <c r="S260" s="29">
        <v>298.81863415594944</v>
      </c>
      <c r="T260" s="29">
        <v>135.50989569531009</v>
      </c>
      <c r="U260" s="29">
        <v>3.432815410745905</v>
      </c>
      <c r="V260" s="29">
        <v>2.2374442937476449</v>
      </c>
      <c r="W260" s="29">
        <v>661.91485939563654</v>
      </c>
      <c r="X260" s="29">
        <v>-82.164147596275043</v>
      </c>
      <c r="Y260" s="29">
        <v>1901.6621701969138</v>
      </c>
      <c r="Z260" s="30">
        <v>313.89999999999981</v>
      </c>
      <c r="AA260" s="29">
        <v>6.0581783058200545</v>
      </c>
      <c r="AB260" s="29">
        <f t="shared" si="9"/>
        <v>1983.826317793189</v>
      </c>
    </row>
    <row r="261" spans="1:28" hidden="1" x14ac:dyDescent="0.25">
      <c r="A261" s="25" t="s">
        <v>289</v>
      </c>
      <c r="B261" s="37" t="str">
        <f t="shared" si="8"/>
        <v>South Lanarkshire2012</v>
      </c>
      <c r="C261" s="26" t="s">
        <v>248</v>
      </c>
      <c r="D261" s="26" t="s">
        <v>248</v>
      </c>
      <c r="E261" s="27" t="s">
        <v>116</v>
      </c>
      <c r="F261" s="26" t="s">
        <v>283</v>
      </c>
      <c r="G261" s="28">
        <v>2012</v>
      </c>
      <c r="H261" s="29">
        <v>343.52458854489515</v>
      </c>
      <c r="I261" s="29">
        <v>152.49232562150917</v>
      </c>
      <c r="J261" s="29">
        <v>1.9873328805887933</v>
      </c>
      <c r="K261" s="29">
        <v>83.222846317957945</v>
      </c>
      <c r="L261" s="29">
        <v>38.318988180946242</v>
      </c>
      <c r="M261" s="29">
        <v>619.54608154589732</v>
      </c>
      <c r="N261" s="29">
        <v>343.94935308536952</v>
      </c>
      <c r="O261" s="29">
        <v>379.84884237298485</v>
      </c>
      <c r="P261" s="29">
        <v>48.757120718196461</v>
      </c>
      <c r="Q261" s="29">
        <v>772.55531617655083</v>
      </c>
      <c r="R261" s="29">
        <v>221.77829057221936</v>
      </c>
      <c r="S261" s="29">
        <v>309.36956006161228</v>
      </c>
      <c r="T261" s="29">
        <v>130.30254609903565</v>
      </c>
      <c r="U261" s="29">
        <v>3.4685589497855069</v>
      </c>
      <c r="V261" s="29">
        <v>2.2185209511710178</v>
      </c>
      <c r="W261" s="29">
        <v>667.13747663382389</v>
      </c>
      <c r="X261" s="29">
        <v>-96.235424070731</v>
      </c>
      <c r="Y261" s="29">
        <v>1963.0034502855406</v>
      </c>
      <c r="Z261" s="30">
        <v>314.35999999999996</v>
      </c>
      <c r="AA261" s="29">
        <v>6.244444109573549</v>
      </c>
      <c r="AB261" s="29">
        <f t="shared" si="9"/>
        <v>2059.2388743562715</v>
      </c>
    </row>
    <row r="262" spans="1:28" hidden="1" x14ac:dyDescent="0.25">
      <c r="A262" s="25" t="s">
        <v>289</v>
      </c>
      <c r="B262" s="37" t="str">
        <f t="shared" si="8"/>
        <v>South Lanarkshire2013</v>
      </c>
      <c r="C262" s="26" t="s">
        <v>248</v>
      </c>
      <c r="D262" s="26" t="s">
        <v>248</v>
      </c>
      <c r="E262" s="27" t="s">
        <v>116</v>
      </c>
      <c r="F262" s="26" t="s">
        <v>283</v>
      </c>
      <c r="G262" s="28">
        <v>2013</v>
      </c>
      <c r="H262" s="29">
        <v>315.66297504789389</v>
      </c>
      <c r="I262" s="29">
        <v>149.39472107337198</v>
      </c>
      <c r="J262" s="29">
        <v>3.6339185269498637</v>
      </c>
      <c r="K262" s="29">
        <v>78.358613882136979</v>
      </c>
      <c r="L262" s="29">
        <v>38.572267152688326</v>
      </c>
      <c r="M262" s="29">
        <v>585.62249568304105</v>
      </c>
      <c r="N262" s="29">
        <v>308.16024338042013</v>
      </c>
      <c r="O262" s="29">
        <v>391.51934777249903</v>
      </c>
      <c r="P262" s="29">
        <v>49.585120892484021</v>
      </c>
      <c r="Q262" s="29">
        <v>749.26471204540314</v>
      </c>
      <c r="R262" s="29">
        <v>215.52739759019661</v>
      </c>
      <c r="S262" s="29">
        <v>309.96381012994539</v>
      </c>
      <c r="T262" s="29">
        <v>131.33049402126244</v>
      </c>
      <c r="U262" s="29">
        <v>3.4273594584503151</v>
      </c>
      <c r="V262" s="29">
        <v>2.257867155317018</v>
      </c>
      <c r="W262" s="29">
        <v>662.50692835517179</v>
      </c>
      <c r="X262" s="29">
        <v>-100.4634803070237</v>
      </c>
      <c r="Y262" s="29">
        <v>1896.9306557765922</v>
      </c>
      <c r="Z262" s="30">
        <v>314.85000000000019</v>
      </c>
      <c r="AA262" s="29">
        <v>6.0248710680533302</v>
      </c>
      <c r="AB262" s="29">
        <f t="shared" si="9"/>
        <v>1997.3941360836159</v>
      </c>
    </row>
    <row r="263" spans="1:28" hidden="1" x14ac:dyDescent="0.25">
      <c r="A263" s="25" t="s">
        <v>289</v>
      </c>
      <c r="B263" s="37" t="str">
        <f t="shared" si="8"/>
        <v>Stirling2005</v>
      </c>
      <c r="C263" s="26" t="s">
        <v>248</v>
      </c>
      <c r="D263" s="26" t="s">
        <v>248</v>
      </c>
      <c r="E263" s="27" t="s">
        <v>117</v>
      </c>
      <c r="F263" s="26" t="s">
        <v>284</v>
      </c>
      <c r="G263" s="28">
        <v>2005</v>
      </c>
      <c r="H263" s="29">
        <v>182.33819017894456</v>
      </c>
      <c r="I263" s="29">
        <v>174.13861929591656</v>
      </c>
      <c r="J263" s="29">
        <v>3.990988179865929</v>
      </c>
      <c r="K263" s="29">
        <v>31.907737174749773</v>
      </c>
      <c r="L263" s="29">
        <v>21.882368147957603</v>
      </c>
      <c r="M263" s="29">
        <v>414.25790297743447</v>
      </c>
      <c r="N263" s="29">
        <v>115.81362088152665</v>
      </c>
      <c r="O263" s="29">
        <v>113.34813322341883</v>
      </c>
      <c r="P263" s="29">
        <v>24.736438746884417</v>
      </c>
      <c r="Q263" s="29">
        <v>253.89819285182989</v>
      </c>
      <c r="R263" s="29">
        <v>158.3731778806156</v>
      </c>
      <c r="S263" s="29">
        <v>72.075206700059653</v>
      </c>
      <c r="T263" s="29">
        <v>57.5570517547132</v>
      </c>
      <c r="U263" s="29">
        <v>5.8259532036305153</v>
      </c>
      <c r="V263" s="29">
        <v>1.1448540134071241</v>
      </c>
      <c r="W263" s="29">
        <v>294.97624355242607</v>
      </c>
      <c r="X263" s="29">
        <v>-164.86442468092656</v>
      </c>
      <c r="Y263" s="29">
        <v>798.26791470076387</v>
      </c>
      <c r="Z263" s="30">
        <v>87.510000000000048</v>
      </c>
      <c r="AA263" s="29">
        <v>9.1220193657954916</v>
      </c>
      <c r="AB263" s="29">
        <f t="shared" si="9"/>
        <v>963.13233938169037</v>
      </c>
    </row>
    <row r="264" spans="1:28" hidden="1" x14ac:dyDescent="0.25">
      <c r="A264" s="25" t="s">
        <v>289</v>
      </c>
      <c r="B264" s="37" t="str">
        <f t="shared" si="8"/>
        <v>Stirling2006</v>
      </c>
      <c r="C264" s="26" t="s">
        <v>248</v>
      </c>
      <c r="D264" s="26" t="s">
        <v>248</v>
      </c>
      <c r="E264" s="27" t="s">
        <v>117</v>
      </c>
      <c r="F264" s="26" t="s">
        <v>284</v>
      </c>
      <c r="G264" s="28">
        <v>2006</v>
      </c>
      <c r="H264" s="29">
        <v>202.95396658536421</v>
      </c>
      <c r="I264" s="29">
        <v>160.2921280576092</v>
      </c>
      <c r="J264" s="29">
        <v>2.6832860523628828</v>
      </c>
      <c r="K264" s="29">
        <v>28.850992773753891</v>
      </c>
      <c r="L264" s="29">
        <v>21.507397868744402</v>
      </c>
      <c r="M264" s="29">
        <v>416.28777133783456</v>
      </c>
      <c r="N264" s="29">
        <v>119.15654167837185</v>
      </c>
      <c r="O264" s="29">
        <v>110.1350744035234</v>
      </c>
      <c r="P264" s="29">
        <v>25.524878092256206</v>
      </c>
      <c r="Q264" s="29">
        <v>254.81649417415147</v>
      </c>
      <c r="R264" s="29">
        <v>160.86974461632667</v>
      </c>
      <c r="S264" s="29">
        <v>71.593732988995143</v>
      </c>
      <c r="T264" s="29">
        <v>60.01188576659186</v>
      </c>
      <c r="U264" s="29">
        <v>5.7214553113495095</v>
      </c>
      <c r="V264" s="29">
        <v>1.2946367308178091</v>
      </c>
      <c r="W264" s="29">
        <v>299.49145541408097</v>
      </c>
      <c r="X264" s="29">
        <v>-171.9261690367978</v>
      </c>
      <c r="Y264" s="29">
        <v>798.66955188926931</v>
      </c>
      <c r="Z264" s="30">
        <v>88.09</v>
      </c>
      <c r="AA264" s="29">
        <v>9.0665177873682516</v>
      </c>
      <c r="AB264" s="29">
        <f t="shared" si="9"/>
        <v>970.59572092606709</v>
      </c>
    </row>
    <row r="265" spans="1:28" hidden="1" x14ac:dyDescent="0.25">
      <c r="A265" s="25" t="s">
        <v>289</v>
      </c>
      <c r="B265" s="37" t="str">
        <f t="shared" si="8"/>
        <v>Stirling2007</v>
      </c>
      <c r="C265" s="26" t="s">
        <v>248</v>
      </c>
      <c r="D265" s="26" t="s">
        <v>248</v>
      </c>
      <c r="E265" s="27" t="s">
        <v>117</v>
      </c>
      <c r="F265" s="26" t="s">
        <v>284</v>
      </c>
      <c r="G265" s="28">
        <v>2007</v>
      </c>
      <c r="H265" s="29">
        <v>185.7759995653563</v>
      </c>
      <c r="I265" s="29">
        <v>170.15436976764792</v>
      </c>
      <c r="J265" s="29">
        <v>1.7464166234547644</v>
      </c>
      <c r="K265" s="29">
        <v>28.493479542481676</v>
      </c>
      <c r="L265" s="29">
        <v>22.469980730774349</v>
      </c>
      <c r="M265" s="29">
        <v>408.64024622971505</v>
      </c>
      <c r="N265" s="29">
        <v>118.09884482180811</v>
      </c>
      <c r="O265" s="29">
        <v>104.64959742940349</v>
      </c>
      <c r="P265" s="29">
        <v>22.991432695290715</v>
      </c>
      <c r="Q265" s="29">
        <v>245.73987494650231</v>
      </c>
      <c r="R265" s="29">
        <v>164.41626584257477</v>
      </c>
      <c r="S265" s="29">
        <v>72.643913340534198</v>
      </c>
      <c r="T265" s="29">
        <v>62.546769066629089</v>
      </c>
      <c r="U265" s="29">
        <v>6.5492691858928627</v>
      </c>
      <c r="V265" s="29">
        <v>1.2754171511451968</v>
      </c>
      <c r="W265" s="29">
        <v>307.43163458677611</v>
      </c>
      <c r="X265" s="29">
        <v>-172.3428645400123</v>
      </c>
      <c r="Y265" s="29">
        <v>789.46889122298114</v>
      </c>
      <c r="Z265" s="30">
        <v>88.43</v>
      </c>
      <c r="AA265" s="29">
        <v>8.9276138326696941</v>
      </c>
      <c r="AB265" s="29">
        <f t="shared" si="9"/>
        <v>961.81175576299347</v>
      </c>
    </row>
    <row r="266" spans="1:28" hidden="1" x14ac:dyDescent="0.25">
      <c r="A266" s="25" t="s">
        <v>289</v>
      </c>
      <c r="B266" s="37" t="str">
        <f t="shared" si="8"/>
        <v>Stirling2008</v>
      </c>
      <c r="C266" s="26" t="s">
        <v>248</v>
      </c>
      <c r="D266" s="26" t="s">
        <v>248</v>
      </c>
      <c r="E266" s="27" t="s">
        <v>117</v>
      </c>
      <c r="F266" s="26" t="s">
        <v>284</v>
      </c>
      <c r="G266" s="28">
        <v>2008</v>
      </c>
      <c r="H266" s="29">
        <v>174.39375548958833</v>
      </c>
      <c r="I266" s="29">
        <v>151.15459417839398</v>
      </c>
      <c r="J266" s="29">
        <v>2.0463413258008667</v>
      </c>
      <c r="K266" s="29">
        <v>25.395764088755733</v>
      </c>
      <c r="L266" s="29">
        <v>20.410075414378568</v>
      </c>
      <c r="M266" s="29">
        <v>373.4005304969175</v>
      </c>
      <c r="N266" s="29">
        <v>113.02886744101576</v>
      </c>
      <c r="O266" s="29">
        <v>108.90611819690437</v>
      </c>
      <c r="P266" s="29">
        <v>24.590322479086922</v>
      </c>
      <c r="Q266" s="29">
        <v>246.52530811700706</v>
      </c>
      <c r="R266" s="29">
        <v>156.27149883560566</v>
      </c>
      <c r="S266" s="29">
        <v>67.785809029944346</v>
      </c>
      <c r="T266" s="29">
        <v>61.906885508636449</v>
      </c>
      <c r="U266" s="29">
        <v>6.5664363692971985</v>
      </c>
      <c r="V266" s="29">
        <v>1.2252215081010045</v>
      </c>
      <c r="W266" s="29">
        <v>293.75585125158466</v>
      </c>
      <c r="X266" s="29">
        <v>-177.0426639158006</v>
      </c>
      <c r="Y266" s="29">
        <v>736.63902594970853</v>
      </c>
      <c r="Z266" s="30">
        <v>88.539999999999978</v>
      </c>
      <c r="AA266" s="29">
        <v>8.3198444313271818</v>
      </c>
      <c r="AB266" s="29">
        <f t="shared" si="9"/>
        <v>913.68168986550916</v>
      </c>
    </row>
    <row r="267" spans="1:28" hidden="1" x14ac:dyDescent="0.25">
      <c r="A267" s="25" t="s">
        <v>289</v>
      </c>
      <c r="B267" s="37" t="str">
        <f t="shared" si="8"/>
        <v>Stirling2009</v>
      </c>
      <c r="C267" s="26" t="s">
        <v>248</v>
      </c>
      <c r="D267" s="26" t="s">
        <v>248</v>
      </c>
      <c r="E267" s="27" t="s">
        <v>117</v>
      </c>
      <c r="F267" s="26" t="s">
        <v>284</v>
      </c>
      <c r="G267" s="28">
        <v>2009</v>
      </c>
      <c r="H267" s="29">
        <v>152.04246708470362</v>
      </c>
      <c r="I267" s="29">
        <v>136.51343683344814</v>
      </c>
      <c r="J267" s="29">
        <v>1.1625529628861435</v>
      </c>
      <c r="K267" s="29">
        <v>23.250880063929205</v>
      </c>
      <c r="L267" s="29">
        <v>21.858089049381523</v>
      </c>
      <c r="M267" s="29">
        <v>334.82742599434869</v>
      </c>
      <c r="N267" s="29">
        <v>103.15798458771484</v>
      </c>
      <c r="O267" s="29">
        <v>100.06439612753726</v>
      </c>
      <c r="P267" s="29">
        <v>23.229062880641127</v>
      </c>
      <c r="Q267" s="29">
        <v>226.45144359589321</v>
      </c>
      <c r="R267" s="29">
        <v>150.67959258823362</v>
      </c>
      <c r="S267" s="29">
        <v>65.524149415176197</v>
      </c>
      <c r="T267" s="29">
        <v>59.701680822777526</v>
      </c>
      <c r="U267" s="29">
        <v>6.5884547591065576</v>
      </c>
      <c r="V267" s="29">
        <v>1.1036495546458653</v>
      </c>
      <c r="W267" s="29">
        <v>283.59752713993981</v>
      </c>
      <c r="X267" s="29">
        <v>-173.3461834670708</v>
      </c>
      <c r="Y267" s="29">
        <v>671.53021326311091</v>
      </c>
      <c r="Z267" s="30">
        <v>88.69000000000004</v>
      </c>
      <c r="AA267" s="29">
        <v>7.5716564805853039</v>
      </c>
      <c r="AB267" s="29">
        <f t="shared" si="9"/>
        <v>844.87639673018168</v>
      </c>
    </row>
    <row r="268" spans="1:28" hidden="1" x14ac:dyDescent="0.25">
      <c r="A268" s="25" t="s">
        <v>289</v>
      </c>
      <c r="B268" s="37" t="str">
        <f t="shared" si="8"/>
        <v>Stirling2010</v>
      </c>
      <c r="C268" s="26" t="s">
        <v>248</v>
      </c>
      <c r="D268" s="26" t="s">
        <v>248</v>
      </c>
      <c r="E268" s="27" t="s">
        <v>117</v>
      </c>
      <c r="F268" s="26" t="s">
        <v>284</v>
      </c>
      <c r="G268" s="28">
        <v>2010</v>
      </c>
      <c r="H268" s="29">
        <v>163.37485727425494</v>
      </c>
      <c r="I268" s="29">
        <v>170.8786580693679</v>
      </c>
      <c r="J268" s="29">
        <v>1.0361824640802</v>
      </c>
      <c r="K268" s="29">
        <v>24.204513276039389</v>
      </c>
      <c r="L268" s="29">
        <v>21.267130035555184</v>
      </c>
      <c r="M268" s="29">
        <v>380.76134111929758</v>
      </c>
      <c r="N268" s="29">
        <v>106.00568418975628</v>
      </c>
      <c r="O268" s="29">
        <v>112.65242359450872</v>
      </c>
      <c r="P268" s="29">
        <v>25.784852910884915</v>
      </c>
      <c r="Q268" s="29">
        <v>244.44296069514991</v>
      </c>
      <c r="R268" s="29">
        <v>150.01862572377561</v>
      </c>
      <c r="S268" s="29">
        <v>64.401993363250185</v>
      </c>
      <c r="T268" s="29">
        <v>59.064458127300938</v>
      </c>
      <c r="U268" s="29">
        <v>6.591898252666569</v>
      </c>
      <c r="V268" s="29">
        <v>1.1656061784639229</v>
      </c>
      <c r="W268" s="29">
        <v>281.24258164545722</v>
      </c>
      <c r="X268" s="29">
        <v>-184.84370791010241</v>
      </c>
      <c r="Y268" s="29">
        <v>721.60317554980224</v>
      </c>
      <c r="Z268" s="30">
        <v>89.550000000000011</v>
      </c>
      <c r="AA268" s="29">
        <v>8.05810357956228</v>
      </c>
      <c r="AB268" s="29">
        <f t="shared" si="9"/>
        <v>906.44688345990471</v>
      </c>
    </row>
    <row r="269" spans="1:28" hidden="1" x14ac:dyDescent="0.25">
      <c r="A269" s="25" t="s">
        <v>289</v>
      </c>
      <c r="B269" s="37" t="str">
        <f t="shared" si="8"/>
        <v>Stirling2011</v>
      </c>
      <c r="C269" s="26" t="s">
        <v>248</v>
      </c>
      <c r="D269" s="26" t="s">
        <v>248</v>
      </c>
      <c r="E269" s="27" t="s">
        <v>117</v>
      </c>
      <c r="F269" s="26" t="s">
        <v>284</v>
      </c>
      <c r="G269" s="28">
        <v>2011</v>
      </c>
      <c r="H269" s="29">
        <v>152.03011039289734</v>
      </c>
      <c r="I269" s="29">
        <v>140.87718035027189</v>
      </c>
      <c r="J269" s="29">
        <v>1.1995045923555441</v>
      </c>
      <c r="K269" s="29">
        <v>20.779185668177039</v>
      </c>
      <c r="L269" s="29">
        <v>22.229964460762904</v>
      </c>
      <c r="M269" s="29">
        <v>337.11594546446474</v>
      </c>
      <c r="N269" s="29">
        <v>97.657579891293295</v>
      </c>
      <c r="O269" s="29">
        <v>92.85979131657281</v>
      </c>
      <c r="P269" s="29">
        <v>21.116290204396442</v>
      </c>
      <c r="Q269" s="29">
        <v>211.63366141226257</v>
      </c>
      <c r="R269" s="29">
        <v>146.22046435321948</v>
      </c>
      <c r="S269" s="29">
        <v>63.274615220065265</v>
      </c>
      <c r="T269" s="29">
        <v>55.758829526543195</v>
      </c>
      <c r="U269" s="29">
        <v>6.5265992480612738</v>
      </c>
      <c r="V269" s="29">
        <v>1.0729703376145494</v>
      </c>
      <c r="W269" s="29">
        <v>272.85347868550383</v>
      </c>
      <c r="X269" s="29">
        <v>-198.2779709905337</v>
      </c>
      <c r="Y269" s="29">
        <v>623.32511457169744</v>
      </c>
      <c r="Z269" s="30">
        <v>90.32999999999997</v>
      </c>
      <c r="AA269" s="29">
        <v>6.9005326532901323</v>
      </c>
      <c r="AB269" s="29">
        <f t="shared" si="9"/>
        <v>821.60308556223117</v>
      </c>
    </row>
    <row r="270" spans="1:28" hidden="1" x14ac:dyDescent="0.25">
      <c r="A270" s="25" t="s">
        <v>289</v>
      </c>
      <c r="B270" s="37" t="str">
        <f t="shared" si="8"/>
        <v>Stirling2012</v>
      </c>
      <c r="C270" s="26" t="s">
        <v>248</v>
      </c>
      <c r="D270" s="26" t="s">
        <v>248</v>
      </c>
      <c r="E270" s="27" t="s">
        <v>117</v>
      </c>
      <c r="F270" s="26" t="s">
        <v>284</v>
      </c>
      <c r="G270" s="28">
        <v>2012</v>
      </c>
      <c r="H270" s="29">
        <v>161.66311221263422</v>
      </c>
      <c r="I270" s="29">
        <v>154.44267562714791</v>
      </c>
      <c r="J270" s="29">
        <v>1.0169490800257779</v>
      </c>
      <c r="K270" s="29">
        <v>19.80665015376541</v>
      </c>
      <c r="L270" s="29">
        <v>21.983936554277147</v>
      </c>
      <c r="M270" s="29">
        <v>358.91332362785045</v>
      </c>
      <c r="N270" s="29">
        <v>102.78737076578633</v>
      </c>
      <c r="O270" s="29">
        <v>102.21334711797729</v>
      </c>
      <c r="P270" s="29">
        <v>20.542494445918702</v>
      </c>
      <c r="Q270" s="29">
        <v>225.54321232968232</v>
      </c>
      <c r="R270" s="29">
        <v>143.74690359157825</v>
      </c>
      <c r="S270" s="29">
        <v>62.594125445245737</v>
      </c>
      <c r="T270" s="29">
        <v>53.364260161961596</v>
      </c>
      <c r="U270" s="29">
        <v>6.6275735796071302</v>
      </c>
      <c r="V270" s="29">
        <v>1.0285068016617809</v>
      </c>
      <c r="W270" s="29">
        <v>267.36136958005449</v>
      </c>
      <c r="X270" s="29">
        <v>-200.75196581691978</v>
      </c>
      <c r="Y270" s="29">
        <v>651.06593972066742</v>
      </c>
      <c r="Z270" s="30">
        <v>91.02</v>
      </c>
      <c r="AA270" s="29">
        <v>7.1529986785395234</v>
      </c>
      <c r="AB270" s="29">
        <f t="shared" si="9"/>
        <v>851.81790553758719</v>
      </c>
    </row>
    <row r="271" spans="1:28" hidden="1" x14ac:dyDescent="0.25">
      <c r="A271" s="25" t="s">
        <v>289</v>
      </c>
      <c r="B271" s="37" t="str">
        <f t="shared" si="8"/>
        <v>Stirling2013</v>
      </c>
      <c r="C271" s="26" t="s">
        <v>248</v>
      </c>
      <c r="D271" s="26" t="s">
        <v>248</v>
      </c>
      <c r="E271" s="27" t="s">
        <v>117</v>
      </c>
      <c r="F271" s="26" t="s">
        <v>284</v>
      </c>
      <c r="G271" s="28">
        <v>2013</v>
      </c>
      <c r="H271" s="29">
        <v>146.8635875936167</v>
      </c>
      <c r="I271" s="29">
        <v>155.67453373196136</v>
      </c>
      <c r="J271" s="29">
        <v>0.88330239194635318</v>
      </c>
      <c r="K271" s="29">
        <v>18.37114227696895</v>
      </c>
      <c r="L271" s="29">
        <v>22.481828023635149</v>
      </c>
      <c r="M271" s="29">
        <v>344.27439401812853</v>
      </c>
      <c r="N271" s="29">
        <v>91.944892964826067</v>
      </c>
      <c r="O271" s="29">
        <v>104.39675412430006</v>
      </c>
      <c r="P271" s="29">
        <v>20.670020157997815</v>
      </c>
      <c r="Q271" s="29">
        <v>217.01166724712394</v>
      </c>
      <c r="R271" s="29">
        <v>138.11429068616636</v>
      </c>
      <c r="S271" s="29">
        <v>62.634170170024177</v>
      </c>
      <c r="T271" s="29">
        <v>54.096454081220315</v>
      </c>
      <c r="U271" s="29">
        <v>6.5407580346578076</v>
      </c>
      <c r="V271" s="29">
        <v>1.038428646656528</v>
      </c>
      <c r="W271" s="29">
        <v>262.42410161872522</v>
      </c>
      <c r="X271" s="29">
        <v>-204.02345830817558</v>
      </c>
      <c r="Y271" s="29">
        <v>619.68670457580197</v>
      </c>
      <c r="Z271" s="30">
        <v>91.260000000000048</v>
      </c>
      <c r="AA271" s="29">
        <v>6.7903430262524838</v>
      </c>
      <c r="AB271" s="29">
        <f t="shared" si="9"/>
        <v>823.71016288397755</v>
      </c>
    </row>
    <row r="272" spans="1:28" hidden="1" x14ac:dyDescent="0.25">
      <c r="A272" s="25" t="s">
        <v>289</v>
      </c>
      <c r="B272" s="37" t="str">
        <f t="shared" si="8"/>
        <v>West Dunbartonshire2005</v>
      </c>
      <c r="C272" s="26" t="s">
        <v>248</v>
      </c>
      <c r="D272" s="26" t="s">
        <v>248</v>
      </c>
      <c r="E272" s="27" t="s">
        <v>118</v>
      </c>
      <c r="F272" s="26" t="s">
        <v>285</v>
      </c>
      <c r="G272" s="28">
        <v>2005</v>
      </c>
      <c r="H272" s="29">
        <v>130.85072087764476</v>
      </c>
      <c r="I272" s="29">
        <v>60.315186744215147</v>
      </c>
      <c r="J272" s="29">
        <v>8.8812305208172595E-3</v>
      </c>
      <c r="K272" s="29">
        <v>9.962002836449054</v>
      </c>
      <c r="L272" s="29">
        <v>2.6159159773667748</v>
      </c>
      <c r="M272" s="29">
        <v>203.75270766619653</v>
      </c>
      <c r="N272" s="29">
        <v>100.37268271671901</v>
      </c>
      <c r="O272" s="29">
        <v>123.47155827282835</v>
      </c>
      <c r="P272" s="29">
        <v>3.8945129417455786</v>
      </c>
      <c r="Q272" s="29">
        <v>227.73875393129293</v>
      </c>
      <c r="R272" s="29">
        <v>87.720326493803299</v>
      </c>
      <c r="S272" s="29">
        <v>0</v>
      </c>
      <c r="T272" s="29">
        <v>58.002135641970604</v>
      </c>
      <c r="U272" s="29">
        <v>0.10589212753284503</v>
      </c>
      <c r="V272" s="29">
        <v>0.63661451641073841</v>
      </c>
      <c r="W272" s="29">
        <v>146.46496877971748</v>
      </c>
      <c r="X272" s="29">
        <v>-3.6679455303486135</v>
      </c>
      <c r="Y272" s="29">
        <v>574.28848484685852</v>
      </c>
      <c r="Z272" s="30">
        <v>91.53000000000003</v>
      </c>
      <c r="AA272" s="29">
        <v>6.2743197295625297</v>
      </c>
      <c r="AB272" s="29">
        <f t="shared" si="9"/>
        <v>577.95643037720708</v>
      </c>
    </row>
    <row r="273" spans="1:28" hidden="1" x14ac:dyDescent="0.25">
      <c r="A273" s="25" t="s">
        <v>289</v>
      </c>
      <c r="B273" s="37" t="str">
        <f t="shared" si="8"/>
        <v>West Dunbartonshire2006</v>
      </c>
      <c r="C273" s="26" t="s">
        <v>248</v>
      </c>
      <c r="D273" s="26" t="s">
        <v>248</v>
      </c>
      <c r="E273" s="27" t="s">
        <v>118</v>
      </c>
      <c r="F273" s="26" t="s">
        <v>285</v>
      </c>
      <c r="G273" s="28">
        <v>2006</v>
      </c>
      <c r="H273" s="29">
        <v>154.12161176502033</v>
      </c>
      <c r="I273" s="29">
        <v>54.671127343694344</v>
      </c>
      <c r="J273" s="29">
        <v>2.0005912943983836E-3</v>
      </c>
      <c r="K273" s="29">
        <v>9.595802051193953</v>
      </c>
      <c r="L273" s="29">
        <v>2.5619336807442057</v>
      </c>
      <c r="M273" s="29">
        <v>220.95247543194722</v>
      </c>
      <c r="N273" s="29">
        <v>102.25460419675264</v>
      </c>
      <c r="O273" s="29">
        <v>118.43808777827671</v>
      </c>
      <c r="P273" s="29">
        <v>3.7919957025224384</v>
      </c>
      <c r="Q273" s="29">
        <v>224.48468767755176</v>
      </c>
      <c r="R273" s="29">
        <v>87.765476887950157</v>
      </c>
      <c r="S273" s="29">
        <v>0</v>
      </c>
      <c r="T273" s="29">
        <v>57.752220301918641</v>
      </c>
      <c r="U273" s="29">
        <v>0.10423613434851164</v>
      </c>
      <c r="V273" s="29">
        <v>0.71122661875119275</v>
      </c>
      <c r="W273" s="29">
        <v>146.33315994296851</v>
      </c>
      <c r="X273" s="29">
        <v>-4.4617509763091121</v>
      </c>
      <c r="Y273" s="29">
        <v>587.3085720761585</v>
      </c>
      <c r="Z273" s="30">
        <v>91.42000000000003</v>
      </c>
      <c r="AA273" s="29">
        <v>6.4242897842502549</v>
      </c>
      <c r="AB273" s="29">
        <f t="shared" si="9"/>
        <v>591.77032305246757</v>
      </c>
    </row>
    <row r="274" spans="1:28" hidden="1" x14ac:dyDescent="0.25">
      <c r="A274" s="25" t="s">
        <v>289</v>
      </c>
      <c r="B274" s="37" t="str">
        <f t="shared" si="8"/>
        <v>West Dunbartonshire2007</v>
      </c>
      <c r="C274" s="26" t="s">
        <v>248</v>
      </c>
      <c r="D274" s="26" t="s">
        <v>248</v>
      </c>
      <c r="E274" s="27" t="s">
        <v>118</v>
      </c>
      <c r="F274" s="26" t="s">
        <v>285</v>
      </c>
      <c r="G274" s="28">
        <v>2007</v>
      </c>
      <c r="H274" s="29">
        <v>149.01453935729708</v>
      </c>
      <c r="I274" s="29">
        <v>54.362555027199754</v>
      </c>
      <c r="J274" s="29">
        <v>0.20718764712001203</v>
      </c>
      <c r="K274" s="29">
        <v>9.6302941437060952</v>
      </c>
      <c r="L274" s="29">
        <v>2.6494135321684209</v>
      </c>
      <c r="M274" s="29">
        <v>215.86398970749136</v>
      </c>
      <c r="N274" s="29">
        <v>100.21451021729892</v>
      </c>
      <c r="O274" s="29">
        <v>114.08435895503493</v>
      </c>
      <c r="P274" s="29">
        <v>3.4490740652086851</v>
      </c>
      <c r="Q274" s="29">
        <v>217.74794323754256</v>
      </c>
      <c r="R274" s="29">
        <v>85.200268685661911</v>
      </c>
      <c r="S274" s="29">
        <v>0</v>
      </c>
      <c r="T274" s="29">
        <v>59.502718703078848</v>
      </c>
      <c r="U274" s="29">
        <v>0.12062326019325627</v>
      </c>
      <c r="V274" s="29">
        <v>0.6828775039152406</v>
      </c>
      <c r="W274" s="29">
        <v>145.50648815284927</v>
      </c>
      <c r="X274" s="29">
        <v>-4.872256077583434</v>
      </c>
      <c r="Y274" s="29">
        <v>574.24616502029971</v>
      </c>
      <c r="Z274" s="30">
        <v>91.369999999999933</v>
      </c>
      <c r="AA274" s="29">
        <v>6.284843657877861</v>
      </c>
      <c r="AB274" s="29">
        <f t="shared" si="9"/>
        <v>579.11842109788313</v>
      </c>
    </row>
    <row r="275" spans="1:28" hidden="1" x14ac:dyDescent="0.25">
      <c r="A275" s="25" t="s">
        <v>289</v>
      </c>
      <c r="B275" s="37" t="str">
        <f t="shared" si="8"/>
        <v>West Dunbartonshire2008</v>
      </c>
      <c r="C275" s="26" t="s">
        <v>248</v>
      </c>
      <c r="D275" s="26" t="s">
        <v>248</v>
      </c>
      <c r="E275" s="27" t="s">
        <v>118</v>
      </c>
      <c r="F275" s="26" t="s">
        <v>285</v>
      </c>
      <c r="G275" s="28">
        <v>2008</v>
      </c>
      <c r="H275" s="29">
        <v>129.82611538716205</v>
      </c>
      <c r="I275" s="29">
        <v>56.569916189458965</v>
      </c>
      <c r="J275" s="29">
        <v>0.20659390602632413</v>
      </c>
      <c r="K275" s="29">
        <v>9.7751813612637495</v>
      </c>
      <c r="L275" s="29">
        <v>2.3932875783387511</v>
      </c>
      <c r="M275" s="29">
        <v>198.7710944222498</v>
      </c>
      <c r="N275" s="29">
        <v>96.743559877852832</v>
      </c>
      <c r="O275" s="29">
        <v>118.34087856749272</v>
      </c>
      <c r="P275" s="29">
        <v>3.7034725930330628</v>
      </c>
      <c r="Q275" s="29">
        <v>218.78791103837861</v>
      </c>
      <c r="R275" s="29">
        <v>81.788357251205639</v>
      </c>
      <c r="S275" s="29">
        <v>0</v>
      </c>
      <c r="T275" s="29">
        <v>58.603365855566935</v>
      </c>
      <c r="U275" s="29">
        <v>0.12168372132765741</v>
      </c>
      <c r="V275" s="29">
        <v>0.67468569937686151</v>
      </c>
      <c r="W275" s="29">
        <v>141.1880925274771</v>
      </c>
      <c r="X275" s="29">
        <v>-5.505343964853143</v>
      </c>
      <c r="Y275" s="29">
        <v>553.24175402325227</v>
      </c>
      <c r="Z275" s="30">
        <v>91.19000000000004</v>
      </c>
      <c r="AA275" s="29">
        <v>6.0669125345240928</v>
      </c>
      <c r="AB275" s="29">
        <f t="shared" si="9"/>
        <v>558.74709798810545</v>
      </c>
    </row>
    <row r="276" spans="1:28" hidden="1" x14ac:dyDescent="0.25">
      <c r="A276" s="25" t="s">
        <v>289</v>
      </c>
      <c r="B276" s="37" t="str">
        <f t="shared" si="8"/>
        <v>West Dunbartonshire2009</v>
      </c>
      <c r="C276" s="26" t="s">
        <v>248</v>
      </c>
      <c r="D276" s="26" t="s">
        <v>248</v>
      </c>
      <c r="E276" s="27" t="s">
        <v>118</v>
      </c>
      <c r="F276" s="26" t="s">
        <v>285</v>
      </c>
      <c r="G276" s="28">
        <v>2009</v>
      </c>
      <c r="H276" s="29">
        <v>119.18745388949982</v>
      </c>
      <c r="I276" s="29">
        <v>47.07950307500294</v>
      </c>
      <c r="J276" s="29">
        <v>0.20740858453651295</v>
      </c>
      <c r="K276" s="29">
        <v>8.0625282422886926</v>
      </c>
      <c r="L276" s="29">
        <v>2.5638823414335516</v>
      </c>
      <c r="M276" s="29">
        <v>177.10077613276152</v>
      </c>
      <c r="N276" s="29">
        <v>85.697280676804212</v>
      </c>
      <c r="O276" s="29">
        <v>105.7880004303945</v>
      </c>
      <c r="P276" s="29">
        <v>3.3821303745231144</v>
      </c>
      <c r="Q276" s="29">
        <v>194.86741148172183</v>
      </c>
      <c r="R276" s="29">
        <v>82.650605367364363</v>
      </c>
      <c r="S276" s="29">
        <v>0</v>
      </c>
      <c r="T276" s="29">
        <v>56.83605636234752</v>
      </c>
      <c r="U276" s="29">
        <v>0.12237834597383455</v>
      </c>
      <c r="V276" s="29">
        <v>0.61893777239259795</v>
      </c>
      <c r="W276" s="29">
        <v>140.22797784807832</v>
      </c>
      <c r="X276" s="29">
        <v>-5.5327231703595858</v>
      </c>
      <c r="Y276" s="29">
        <v>506.66344229220209</v>
      </c>
      <c r="Z276" s="30">
        <v>91.07999999999997</v>
      </c>
      <c r="AA276" s="29">
        <v>5.5628397265283516</v>
      </c>
      <c r="AB276" s="29">
        <f t="shared" si="9"/>
        <v>512.19616546256168</v>
      </c>
    </row>
    <row r="277" spans="1:28" hidden="1" x14ac:dyDescent="0.25">
      <c r="A277" s="25" t="s">
        <v>289</v>
      </c>
      <c r="B277" s="37" t="str">
        <f t="shared" si="8"/>
        <v>West Dunbartonshire2010</v>
      </c>
      <c r="C277" s="26" t="s">
        <v>248</v>
      </c>
      <c r="D277" s="26" t="s">
        <v>248</v>
      </c>
      <c r="E277" s="27" t="s">
        <v>118</v>
      </c>
      <c r="F277" s="26" t="s">
        <v>285</v>
      </c>
      <c r="G277" s="28">
        <v>2010</v>
      </c>
      <c r="H277" s="29">
        <v>120.31984637288463</v>
      </c>
      <c r="I277" s="29">
        <v>61.467880724703129</v>
      </c>
      <c r="J277" s="29">
        <v>0.20778398488462652</v>
      </c>
      <c r="K277" s="29">
        <v>7.9501872479284144</v>
      </c>
      <c r="L277" s="29">
        <v>2.4919156919430878</v>
      </c>
      <c r="M277" s="29">
        <v>192.43761402234389</v>
      </c>
      <c r="N277" s="29">
        <v>86.292365617127615</v>
      </c>
      <c r="O277" s="29">
        <v>115.38440005893206</v>
      </c>
      <c r="P277" s="29">
        <v>3.6710350800353484</v>
      </c>
      <c r="Q277" s="29">
        <v>205.34780075609504</v>
      </c>
      <c r="R277" s="29">
        <v>81.787609091281155</v>
      </c>
      <c r="S277" s="29">
        <v>0</v>
      </c>
      <c r="T277" s="29">
        <v>55.602576027702561</v>
      </c>
      <c r="U277" s="29">
        <v>0.12228467864965464</v>
      </c>
      <c r="V277" s="29">
        <v>0.6454646895945636</v>
      </c>
      <c r="W277" s="29">
        <v>138.15793448722795</v>
      </c>
      <c r="X277" s="29">
        <v>-7.0559958394031685</v>
      </c>
      <c r="Y277" s="29">
        <v>528.88735342626353</v>
      </c>
      <c r="Z277" s="30">
        <v>90.800000000000011</v>
      </c>
      <c r="AA277" s="29">
        <v>5.8247505883949717</v>
      </c>
      <c r="AB277" s="29">
        <f t="shared" si="9"/>
        <v>535.94334926566671</v>
      </c>
    </row>
    <row r="278" spans="1:28" hidden="1" x14ac:dyDescent="0.25">
      <c r="A278" s="25" t="s">
        <v>289</v>
      </c>
      <c r="B278" s="37" t="str">
        <f t="shared" si="8"/>
        <v>West Dunbartonshire2011</v>
      </c>
      <c r="C278" s="26" t="s">
        <v>248</v>
      </c>
      <c r="D278" s="26" t="s">
        <v>248</v>
      </c>
      <c r="E278" s="27" t="s">
        <v>118</v>
      </c>
      <c r="F278" s="26" t="s">
        <v>285</v>
      </c>
      <c r="G278" s="28">
        <v>2011</v>
      </c>
      <c r="H278" s="29">
        <v>113.71045906155673</v>
      </c>
      <c r="I278" s="29">
        <v>53.653873048993887</v>
      </c>
      <c r="J278" s="29">
        <v>0.20710669267912879</v>
      </c>
      <c r="K278" s="29">
        <v>7.0388850736519455</v>
      </c>
      <c r="L278" s="29">
        <v>2.5922860000360872</v>
      </c>
      <c r="M278" s="29">
        <v>177.20260987691779</v>
      </c>
      <c r="N278" s="29">
        <v>81.317716796598603</v>
      </c>
      <c r="O278" s="29">
        <v>95.682545395783706</v>
      </c>
      <c r="P278" s="29">
        <v>3.1951702014522958</v>
      </c>
      <c r="Q278" s="29">
        <v>180.19543239383461</v>
      </c>
      <c r="R278" s="29">
        <v>81.114200110465887</v>
      </c>
      <c r="S278" s="29">
        <v>0</v>
      </c>
      <c r="T278" s="29">
        <v>54.33092603771756</v>
      </c>
      <c r="U278" s="29">
        <v>0.12097360386839458</v>
      </c>
      <c r="V278" s="29">
        <v>0.60472719590071511</v>
      </c>
      <c r="W278" s="29">
        <v>136.17082694795258</v>
      </c>
      <c r="X278" s="29">
        <v>-8.6243119123502368</v>
      </c>
      <c r="Y278" s="29">
        <v>484.9445573063548</v>
      </c>
      <c r="Z278" s="30">
        <v>90.609999999999985</v>
      </c>
      <c r="AA278" s="29">
        <v>5.3519982044625856</v>
      </c>
      <c r="AB278" s="29">
        <f t="shared" si="9"/>
        <v>493.568869218705</v>
      </c>
    </row>
    <row r="279" spans="1:28" hidden="1" x14ac:dyDescent="0.25">
      <c r="A279" s="25" t="s">
        <v>289</v>
      </c>
      <c r="B279" s="37" t="str">
        <f t="shared" si="8"/>
        <v>West Dunbartonshire2012</v>
      </c>
      <c r="C279" s="26" t="s">
        <v>248</v>
      </c>
      <c r="D279" s="26" t="s">
        <v>248</v>
      </c>
      <c r="E279" s="27" t="s">
        <v>118</v>
      </c>
      <c r="F279" s="26" t="s">
        <v>285</v>
      </c>
      <c r="G279" s="28">
        <v>2012</v>
      </c>
      <c r="H279" s="29">
        <v>96.849710385753696</v>
      </c>
      <c r="I279" s="29">
        <v>60.816421738005715</v>
      </c>
      <c r="J279" s="29">
        <v>0.20604700970840042</v>
      </c>
      <c r="K279" s="29">
        <v>7.2578796238486607</v>
      </c>
      <c r="L279" s="29">
        <v>2.5689604113901732</v>
      </c>
      <c r="M279" s="29">
        <v>167.69901916870666</v>
      </c>
      <c r="N279" s="29">
        <v>82.572437685416716</v>
      </c>
      <c r="O279" s="29">
        <v>102.65393006033807</v>
      </c>
      <c r="P279" s="29">
        <v>3.1119253568952314</v>
      </c>
      <c r="Q279" s="29">
        <v>188.33829310265</v>
      </c>
      <c r="R279" s="29">
        <v>81.519415143241375</v>
      </c>
      <c r="S279" s="29">
        <v>0</v>
      </c>
      <c r="T279" s="29">
        <v>53.621486032231886</v>
      </c>
      <c r="U279" s="29">
        <v>0.12207465400441067</v>
      </c>
      <c r="V279" s="29">
        <v>0.5935299749313856</v>
      </c>
      <c r="W279" s="29">
        <v>135.85650580440907</v>
      </c>
      <c r="X279" s="29">
        <v>-9.4317321340337159</v>
      </c>
      <c r="Y279" s="29">
        <v>482.46208594173208</v>
      </c>
      <c r="Z279" s="30">
        <v>90.34</v>
      </c>
      <c r="AA279" s="29">
        <v>5.340514566545628</v>
      </c>
      <c r="AB279" s="29">
        <f t="shared" si="9"/>
        <v>491.89381807576581</v>
      </c>
    </row>
    <row r="280" spans="1:28" hidden="1" x14ac:dyDescent="0.25">
      <c r="A280" s="25" t="s">
        <v>289</v>
      </c>
      <c r="B280" s="37" t="str">
        <f t="shared" si="8"/>
        <v>West Dunbartonshire2013</v>
      </c>
      <c r="C280" s="26" t="s">
        <v>248</v>
      </c>
      <c r="D280" s="26" t="s">
        <v>248</v>
      </c>
      <c r="E280" s="27" t="s">
        <v>118</v>
      </c>
      <c r="F280" s="26" t="s">
        <v>285</v>
      </c>
      <c r="G280" s="28">
        <v>2013</v>
      </c>
      <c r="H280" s="29">
        <v>95.36120179770306</v>
      </c>
      <c r="I280" s="29">
        <v>62.079490636075938</v>
      </c>
      <c r="J280" s="29">
        <v>0.20529233372760849</v>
      </c>
      <c r="K280" s="29">
        <v>6.0441769812741537</v>
      </c>
      <c r="L280" s="29">
        <v>2.6363738692169107</v>
      </c>
      <c r="M280" s="29">
        <v>166.32653561799765</v>
      </c>
      <c r="N280" s="29">
        <v>75.38518197761455</v>
      </c>
      <c r="O280" s="29">
        <v>105.45229254415194</v>
      </c>
      <c r="P280" s="29">
        <v>3.2940542482492581</v>
      </c>
      <c r="Q280" s="29">
        <v>184.13152877001576</v>
      </c>
      <c r="R280" s="29">
        <v>80.095937710762087</v>
      </c>
      <c r="S280" s="29">
        <v>0</v>
      </c>
      <c r="T280" s="29">
        <v>53.159967762080527</v>
      </c>
      <c r="U280" s="29">
        <v>0.12066352096685376</v>
      </c>
      <c r="V280" s="29">
        <v>0.59973176494774927</v>
      </c>
      <c r="W280" s="29">
        <v>133.97630075875722</v>
      </c>
      <c r="X280" s="29">
        <v>-10.237250145523534</v>
      </c>
      <c r="Y280" s="29">
        <v>474.19711500124708</v>
      </c>
      <c r="Z280" s="30">
        <v>89.80999999999996</v>
      </c>
      <c r="AA280" s="29">
        <v>5.2800035074184084</v>
      </c>
      <c r="AB280" s="29">
        <f t="shared" si="9"/>
        <v>484.43436514677063</v>
      </c>
    </row>
    <row r="281" spans="1:28" hidden="1" x14ac:dyDescent="0.25">
      <c r="A281" s="25" t="s">
        <v>289</v>
      </c>
      <c r="B281" s="37" t="str">
        <f t="shared" si="8"/>
        <v>West Lothian2005</v>
      </c>
      <c r="C281" s="26" t="s">
        <v>248</v>
      </c>
      <c r="D281" s="26" t="s">
        <v>248</v>
      </c>
      <c r="E281" s="27" t="s">
        <v>119</v>
      </c>
      <c r="F281" s="26" t="s">
        <v>286</v>
      </c>
      <c r="G281" s="28">
        <v>2005</v>
      </c>
      <c r="H281" s="29">
        <v>327.36083203587935</v>
      </c>
      <c r="I281" s="29">
        <v>149.06128796944895</v>
      </c>
      <c r="J281" s="29">
        <v>6.9838839621556641</v>
      </c>
      <c r="K281" s="29">
        <v>74.894392481424163</v>
      </c>
      <c r="L281" s="29">
        <v>10.555001595204709</v>
      </c>
      <c r="M281" s="29">
        <v>568.8553980441128</v>
      </c>
      <c r="N281" s="29">
        <v>166.13753234982408</v>
      </c>
      <c r="O281" s="29">
        <v>244.62339776691957</v>
      </c>
      <c r="P281" s="29">
        <v>24.691246820118767</v>
      </c>
      <c r="Q281" s="29">
        <v>435.45217693686243</v>
      </c>
      <c r="R281" s="29">
        <v>121.0875376745177</v>
      </c>
      <c r="S281" s="29">
        <v>172.68867685966686</v>
      </c>
      <c r="T281" s="29">
        <v>115.44931078385804</v>
      </c>
      <c r="U281" s="29">
        <v>5.9260490954875573</v>
      </c>
      <c r="V281" s="29">
        <v>1.5723421341156778</v>
      </c>
      <c r="W281" s="29">
        <v>416.72391654764579</v>
      </c>
      <c r="X281" s="29">
        <v>41.456192684209611</v>
      </c>
      <c r="Y281" s="29">
        <v>1462.4876842128303</v>
      </c>
      <c r="Z281" s="30">
        <v>165.01000000000013</v>
      </c>
      <c r="AA281" s="29">
        <v>8.8630245694977834</v>
      </c>
      <c r="AB281" s="29">
        <f t="shared" si="9"/>
        <v>1421.0314915286208</v>
      </c>
    </row>
    <row r="282" spans="1:28" hidden="1" x14ac:dyDescent="0.25">
      <c r="A282" s="25" t="s">
        <v>289</v>
      </c>
      <c r="B282" s="37" t="str">
        <f t="shared" si="8"/>
        <v>West Lothian2006</v>
      </c>
      <c r="C282" s="26" t="s">
        <v>248</v>
      </c>
      <c r="D282" s="26" t="s">
        <v>248</v>
      </c>
      <c r="E282" s="27" t="s">
        <v>119</v>
      </c>
      <c r="F282" s="26" t="s">
        <v>286</v>
      </c>
      <c r="G282" s="28">
        <v>2006</v>
      </c>
      <c r="H282" s="29">
        <v>354.06165012563036</v>
      </c>
      <c r="I282" s="29">
        <v>135.24616832638102</v>
      </c>
      <c r="J282" s="29">
        <v>6.2594553874841674</v>
      </c>
      <c r="K282" s="29">
        <v>69.55882660377307</v>
      </c>
      <c r="L282" s="29">
        <v>10.46227396902645</v>
      </c>
      <c r="M282" s="29">
        <v>575.58837441229502</v>
      </c>
      <c r="N282" s="29">
        <v>174.74037845638355</v>
      </c>
      <c r="O282" s="29">
        <v>232.5827509933533</v>
      </c>
      <c r="P282" s="29">
        <v>23.487695238933306</v>
      </c>
      <c r="Q282" s="29">
        <v>430.81082468867015</v>
      </c>
      <c r="R282" s="29">
        <v>118.49519960243114</v>
      </c>
      <c r="S282" s="29">
        <v>169.79725254788809</v>
      </c>
      <c r="T282" s="29">
        <v>117.72519925026558</v>
      </c>
      <c r="U282" s="29">
        <v>5.8085841224928654</v>
      </c>
      <c r="V282" s="29">
        <v>1.7269166204687771</v>
      </c>
      <c r="W282" s="29">
        <v>413.55315214354647</v>
      </c>
      <c r="X282" s="29">
        <v>38.710389210409225</v>
      </c>
      <c r="Y282" s="29">
        <v>1458.6627404549208</v>
      </c>
      <c r="Z282" s="30">
        <v>167.10999999999999</v>
      </c>
      <c r="AA282" s="29">
        <v>8.7287579465915925</v>
      </c>
      <c r="AB282" s="29">
        <f t="shared" si="9"/>
        <v>1419.9523512445116</v>
      </c>
    </row>
    <row r="283" spans="1:28" hidden="1" x14ac:dyDescent="0.25">
      <c r="A283" s="25" t="s">
        <v>289</v>
      </c>
      <c r="B283" s="37" t="str">
        <f t="shared" si="8"/>
        <v>West Lothian2007</v>
      </c>
      <c r="C283" s="26" t="s">
        <v>248</v>
      </c>
      <c r="D283" s="26" t="s">
        <v>248</v>
      </c>
      <c r="E283" s="27" t="s">
        <v>119</v>
      </c>
      <c r="F283" s="26" t="s">
        <v>286</v>
      </c>
      <c r="G283" s="28">
        <v>2007</v>
      </c>
      <c r="H283" s="29">
        <v>332.69524540827877</v>
      </c>
      <c r="I283" s="29">
        <v>130.32689672738996</v>
      </c>
      <c r="J283" s="29">
        <v>6.1529111358147119</v>
      </c>
      <c r="K283" s="29">
        <v>69.299003513530963</v>
      </c>
      <c r="L283" s="29">
        <v>11.211224813989364</v>
      </c>
      <c r="M283" s="29">
        <v>549.6852815990037</v>
      </c>
      <c r="N283" s="29">
        <v>174.88590713106191</v>
      </c>
      <c r="O283" s="29">
        <v>232.09153941887772</v>
      </c>
      <c r="P283" s="29">
        <v>21.709742556828328</v>
      </c>
      <c r="Q283" s="29">
        <v>428.6871891067679</v>
      </c>
      <c r="R283" s="29">
        <v>120.88277683521608</v>
      </c>
      <c r="S283" s="29">
        <v>171.64515408204011</v>
      </c>
      <c r="T283" s="29">
        <v>122.47954046786583</v>
      </c>
      <c r="U283" s="29">
        <v>6.5890664534533121</v>
      </c>
      <c r="V283" s="29">
        <v>1.7048813876773561</v>
      </c>
      <c r="W283" s="29">
        <v>423.30141922625268</v>
      </c>
      <c r="X283" s="29">
        <v>36.584142932380722</v>
      </c>
      <c r="Y283" s="29">
        <v>1438.2580328644053</v>
      </c>
      <c r="Z283" s="30">
        <v>169.47</v>
      </c>
      <c r="AA283" s="29">
        <v>8.4868002175276178</v>
      </c>
      <c r="AB283" s="29">
        <f t="shared" si="9"/>
        <v>1401.6738899320246</v>
      </c>
    </row>
    <row r="284" spans="1:28" hidden="1" x14ac:dyDescent="0.25">
      <c r="A284" s="25" t="s">
        <v>289</v>
      </c>
      <c r="B284" s="37" t="str">
        <f t="shared" si="8"/>
        <v>West Lothian2008</v>
      </c>
      <c r="C284" s="26" t="s">
        <v>248</v>
      </c>
      <c r="D284" s="26" t="s">
        <v>248</v>
      </c>
      <c r="E284" s="27" t="s">
        <v>119</v>
      </c>
      <c r="F284" s="26" t="s">
        <v>286</v>
      </c>
      <c r="G284" s="28">
        <v>2008</v>
      </c>
      <c r="H284" s="29">
        <v>337.68760526741465</v>
      </c>
      <c r="I284" s="29">
        <v>138.19164312013882</v>
      </c>
      <c r="J284" s="29">
        <v>5.757992495177195</v>
      </c>
      <c r="K284" s="29">
        <v>57.996616502191856</v>
      </c>
      <c r="L284" s="29">
        <v>9.9647912428769594</v>
      </c>
      <c r="M284" s="29">
        <v>549.59864862779943</v>
      </c>
      <c r="N284" s="29">
        <v>170.4318039962921</v>
      </c>
      <c r="O284" s="29">
        <v>238.81457813626878</v>
      </c>
      <c r="P284" s="29">
        <v>23.743480438647353</v>
      </c>
      <c r="Q284" s="29">
        <v>432.98986257120822</v>
      </c>
      <c r="R284" s="29">
        <v>115.32744802608235</v>
      </c>
      <c r="S284" s="29">
        <v>166.77619969366273</v>
      </c>
      <c r="T284" s="29">
        <v>121.50748945443985</v>
      </c>
      <c r="U284" s="29">
        <v>6.5721701047096257</v>
      </c>
      <c r="V284" s="29">
        <v>1.6736822741450306</v>
      </c>
      <c r="W284" s="29">
        <v>411.85698955303963</v>
      </c>
      <c r="X284" s="29">
        <v>34.435070314431215</v>
      </c>
      <c r="Y284" s="29">
        <v>1428.8805710664783</v>
      </c>
      <c r="Z284" s="30">
        <v>171.38000000000008</v>
      </c>
      <c r="AA284" s="29">
        <v>8.3374989559252981</v>
      </c>
      <c r="AB284" s="29">
        <f t="shared" si="9"/>
        <v>1394.4455007520471</v>
      </c>
    </row>
    <row r="285" spans="1:28" hidden="1" x14ac:dyDescent="0.25">
      <c r="A285" s="25" t="s">
        <v>289</v>
      </c>
      <c r="B285" s="37" t="str">
        <f t="shared" si="8"/>
        <v>West Lothian2009</v>
      </c>
      <c r="C285" s="26" t="s">
        <v>248</v>
      </c>
      <c r="D285" s="26" t="s">
        <v>248</v>
      </c>
      <c r="E285" s="27" t="s">
        <v>119</v>
      </c>
      <c r="F285" s="26" t="s">
        <v>286</v>
      </c>
      <c r="G285" s="28">
        <v>2009</v>
      </c>
      <c r="H285" s="29">
        <v>280.01923529354804</v>
      </c>
      <c r="I285" s="29">
        <v>127.22590271931287</v>
      </c>
      <c r="J285" s="29">
        <v>5.0905288389961676</v>
      </c>
      <c r="K285" s="29">
        <v>51.276076080486071</v>
      </c>
      <c r="L285" s="29">
        <v>10.875388767805298</v>
      </c>
      <c r="M285" s="29">
        <v>474.4871317001485</v>
      </c>
      <c r="N285" s="29">
        <v>151.528697690147</v>
      </c>
      <c r="O285" s="29">
        <v>214.28911968895414</v>
      </c>
      <c r="P285" s="29">
        <v>20.818303880739983</v>
      </c>
      <c r="Q285" s="29">
        <v>386.6361212598411</v>
      </c>
      <c r="R285" s="29">
        <v>111.06867421475869</v>
      </c>
      <c r="S285" s="29">
        <v>161.37253533929078</v>
      </c>
      <c r="T285" s="29">
        <v>119.54303132721344</v>
      </c>
      <c r="U285" s="29">
        <v>6.5810507671418232</v>
      </c>
      <c r="V285" s="29">
        <v>1.5078395361981882</v>
      </c>
      <c r="W285" s="29">
        <v>400.07313118460291</v>
      </c>
      <c r="X285" s="29">
        <v>33.049856442040749</v>
      </c>
      <c r="Y285" s="29">
        <v>1294.2462405866333</v>
      </c>
      <c r="Z285" s="30">
        <v>173.04</v>
      </c>
      <c r="AA285" s="29">
        <v>7.4794627865616814</v>
      </c>
      <c r="AB285" s="29">
        <f t="shared" si="9"/>
        <v>1261.1963841445927</v>
      </c>
    </row>
    <row r="286" spans="1:28" hidden="1" x14ac:dyDescent="0.25">
      <c r="A286" s="25" t="s">
        <v>289</v>
      </c>
      <c r="B286" s="37" t="str">
        <f t="shared" si="8"/>
        <v>West Lothian2010</v>
      </c>
      <c r="C286" s="26" t="s">
        <v>248</v>
      </c>
      <c r="D286" s="26" t="s">
        <v>248</v>
      </c>
      <c r="E286" s="27" t="s">
        <v>119</v>
      </c>
      <c r="F286" s="26" t="s">
        <v>286</v>
      </c>
      <c r="G286" s="28">
        <v>2010</v>
      </c>
      <c r="H286" s="29">
        <v>297.04715425591814</v>
      </c>
      <c r="I286" s="29">
        <v>184.595299432171</v>
      </c>
      <c r="J286" s="29">
        <v>5.1533733276570315</v>
      </c>
      <c r="K286" s="29">
        <v>52.432379209505541</v>
      </c>
      <c r="L286" s="29">
        <v>10.499789221375313</v>
      </c>
      <c r="M286" s="29">
        <v>549.72799544662712</v>
      </c>
      <c r="N286" s="29">
        <v>154.84684776648675</v>
      </c>
      <c r="O286" s="29">
        <v>234.42821698646119</v>
      </c>
      <c r="P286" s="29">
        <v>22.515842613198096</v>
      </c>
      <c r="Q286" s="29">
        <v>411.79090736614609</v>
      </c>
      <c r="R286" s="29">
        <v>110.95877135818785</v>
      </c>
      <c r="S286" s="29">
        <v>160.45837083583086</v>
      </c>
      <c r="T286" s="29">
        <v>118.44766164297462</v>
      </c>
      <c r="U286" s="29">
        <v>6.5917267176977443</v>
      </c>
      <c r="V286" s="29">
        <v>1.592406479913703</v>
      </c>
      <c r="W286" s="29">
        <v>398.04893703460476</v>
      </c>
      <c r="X286" s="29">
        <v>29.215878522697896</v>
      </c>
      <c r="Y286" s="29">
        <v>1388.783718370076</v>
      </c>
      <c r="Z286" s="30">
        <v>174.09000000000006</v>
      </c>
      <c r="AA286" s="29">
        <v>7.9773893869267365</v>
      </c>
      <c r="AB286" s="29">
        <f t="shared" si="9"/>
        <v>1359.5678398473781</v>
      </c>
    </row>
    <row r="287" spans="1:28" hidden="1" x14ac:dyDescent="0.25">
      <c r="A287" s="25" t="s">
        <v>289</v>
      </c>
      <c r="B287" s="37" t="str">
        <f t="shared" si="8"/>
        <v>West Lothian2011</v>
      </c>
      <c r="C287" s="26" t="s">
        <v>248</v>
      </c>
      <c r="D287" s="26" t="s">
        <v>248</v>
      </c>
      <c r="E287" s="27" t="s">
        <v>119</v>
      </c>
      <c r="F287" s="26" t="s">
        <v>286</v>
      </c>
      <c r="G287" s="28">
        <v>2011</v>
      </c>
      <c r="H287" s="29">
        <v>289.22212651575563</v>
      </c>
      <c r="I287" s="29">
        <v>127.08600220746111</v>
      </c>
      <c r="J287" s="29">
        <v>5.1394032783746102</v>
      </c>
      <c r="K287" s="29">
        <v>46.770943790483962</v>
      </c>
      <c r="L287" s="29">
        <v>11.057641942070504</v>
      </c>
      <c r="M287" s="29">
        <v>479.27611773414583</v>
      </c>
      <c r="N287" s="29">
        <v>148.76707142268364</v>
      </c>
      <c r="O287" s="29">
        <v>195.51642699264116</v>
      </c>
      <c r="P287" s="29">
        <v>20.06247829664941</v>
      </c>
      <c r="Q287" s="29">
        <v>364.34597671197423</v>
      </c>
      <c r="R287" s="29">
        <v>110.88820014253618</v>
      </c>
      <c r="S287" s="29">
        <v>156.68816105768087</v>
      </c>
      <c r="T287" s="29">
        <v>114.38840336396511</v>
      </c>
      <c r="U287" s="29">
        <v>6.531007705023268</v>
      </c>
      <c r="V287" s="29">
        <v>1.4859771574202556</v>
      </c>
      <c r="W287" s="29">
        <v>389.9817494266257</v>
      </c>
      <c r="X287" s="29">
        <v>25.344473590850065</v>
      </c>
      <c r="Y287" s="29">
        <v>1258.9483174635959</v>
      </c>
      <c r="Z287" s="30">
        <v>175.3000000000001</v>
      </c>
      <c r="AA287" s="29">
        <v>7.1816789359018554</v>
      </c>
      <c r="AB287" s="29">
        <f t="shared" si="9"/>
        <v>1233.6038438727458</v>
      </c>
    </row>
    <row r="288" spans="1:28" hidden="1" x14ac:dyDescent="0.25">
      <c r="A288" s="25" t="s">
        <v>289</v>
      </c>
      <c r="B288" s="37" t="str">
        <f t="shared" si="8"/>
        <v>West Lothian2012</v>
      </c>
      <c r="C288" s="26" t="s">
        <v>248</v>
      </c>
      <c r="D288" s="26" t="s">
        <v>248</v>
      </c>
      <c r="E288" s="27" t="s">
        <v>119</v>
      </c>
      <c r="F288" s="26" t="s">
        <v>286</v>
      </c>
      <c r="G288" s="28">
        <v>2012</v>
      </c>
      <c r="H288" s="29">
        <v>313.86136886008109</v>
      </c>
      <c r="I288" s="29">
        <v>146.12261680556779</v>
      </c>
      <c r="J288" s="29">
        <v>4.1965749573233877</v>
      </c>
      <c r="K288" s="29">
        <v>42.821738166380648</v>
      </c>
      <c r="L288" s="29">
        <v>10.908970462821834</v>
      </c>
      <c r="M288" s="29">
        <v>517.91126925217475</v>
      </c>
      <c r="N288" s="29">
        <v>156.75918115680977</v>
      </c>
      <c r="O288" s="29">
        <v>215.14755910558841</v>
      </c>
      <c r="P288" s="29">
        <v>19.305337795187196</v>
      </c>
      <c r="Q288" s="29">
        <v>391.21207805758542</v>
      </c>
      <c r="R288" s="29">
        <v>109.4362657540874</v>
      </c>
      <c r="S288" s="29">
        <v>158.23620235615795</v>
      </c>
      <c r="T288" s="29">
        <v>110.76233350238374</v>
      </c>
      <c r="U288" s="29">
        <v>6.6674244346572884</v>
      </c>
      <c r="V288" s="29">
        <v>1.4503301235970985</v>
      </c>
      <c r="W288" s="29">
        <v>386.55255617088346</v>
      </c>
      <c r="X288" s="29">
        <v>22.696856021389301</v>
      </c>
      <c r="Y288" s="29">
        <v>1318.3727595020327</v>
      </c>
      <c r="Z288" s="30">
        <v>175.98999999999987</v>
      </c>
      <c r="AA288" s="29">
        <v>7.491179950576929</v>
      </c>
      <c r="AB288" s="29">
        <f t="shared" si="9"/>
        <v>1295.6759034806435</v>
      </c>
    </row>
    <row r="289" spans="1:28" hidden="1" x14ac:dyDescent="0.25">
      <c r="A289" s="25" t="s">
        <v>289</v>
      </c>
      <c r="B289" s="37" t="str">
        <f t="shared" si="8"/>
        <v>West Lothian2013</v>
      </c>
      <c r="C289" s="26" t="s">
        <v>248</v>
      </c>
      <c r="D289" s="26" t="s">
        <v>248</v>
      </c>
      <c r="E289" s="27" t="s">
        <v>119</v>
      </c>
      <c r="F289" s="26" t="s">
        <v>286</v>
      </c>
      <c r="G289" s="28">
        <v>2013</v>
      </c>
      <c r="H289" s="29">
        <v>277.30353121429636</v>
      </c>
      <c r="I289" s="29">
        <v>148.20536828973948</v>
      </c>
      <c r="J289" s="29">
        <v>4.1815415407391168</v>
      </c>
      <c r="K289" s="29">
        <v>39.168347199835928</v>
      </c>
      <c r="L289" s="29">
        <v>11.199484934643129</v>
      </c>
      <c r="M289" s="29">
        <v>480.058273179254</v>
      </c>
      <c r="N289" s="29">
        <v>144.60302665073797</v>
      </c>
      <c r="O289" s="29">
        <v>220.99504773211686</v>
      </c>
      <c r="P289" s="29">
        <v>20.750763681745219</v>
      </c>
      <c r="Q289" s="29">
        <v>386.3488380646001</v>
      </c>
      <c r="R289" s="29">
        <v>105.47850128462174</v>
      </c>
      <c r="S289" s="29">
        <v>159.27036394585122</v>
      </c>
      <c r="T289" s="29">
        <v>110.85487377273527</v>
      </c>
      <c r="U289" s="29">
        <v>6.5714590338580763</v>
      </c>
      <c r="V289" s="29">
        <v>1.4825728111751866</v>
      </c>
      <c r="W289" s="29">
        <v>383.65777084824157</v>
      </c>
      <c r="X289" s="29">
        <v>19.933965678996277</v>
      </c>
      <c r="Y289" s="29">
        <v>1269.998847771092</v>
      </c>
      <c r="Z289" s="30">
        <v>176.14</v>
      </c>
      <c r="AA289" s="29">
        <v>7.2101671838940167</v>
      </c>
      <c r="AB289" s="29">
        <f t="shared" si="9"/>
        <v>1250.0648820920958</v>
      </c>
    </row>
    <row r="290" spans="1:28" hidden="1" x14ac:dyDescent="0.25">
      <c r="A290" s="37" t="s">
        <v>288</v>
      </c>
      <c r="B290" s="37" t="str">
        <f>E290&amp;G290</f>
        <v>Aberdeen City2005</v>
      </c>
      <c r="C290" s="25" t="s">
        <v>248</v>
      </c>
      <c r="D290" s="25" t="s">
        <v>248</v>
      </c>
      <c r="E290" s="25" t="s">
        <v>95</v>
      </c>
      <c r="F290" s="25" t="s">
        <v>249</v>
      </c>
      <c r="G290" s="25">
        <v>2005</v>
      </c>
      <c r="H290" s="25">
        <v>459.5438258846674</v>
      </c>
      <c r="I290" s="25">
        <v>261.65080890373281</v>
      </c>
      <c r="J290" s="25">
        <v>0</v>
      </c>
      <c r="K290" s="25">
        <v>101.89363068930989</v>
      </c>
      <c r="L290" s="25">
        <v>3.3989698555499137</v>
      </c>
      <c r="M290" s="25">
        <v>826.48723533326006</v>
      </c>
      <c r="N290" s="25">
        <v>269.69404487972423</v>
      </c>
      <c r="O290" s="25">
        <v>312.44679894278084</v>
      </c>
      <c r="P290" s="25">
        <v>7.9490979353163764</v>
      </c>
      <c r="Q290" s="25">
        <v>590.08994175782141</v>
      </c>
      <c r="R290" s="25">
        <v>156.74761600771723</v>
      </c>
      <c r="T290" s="25">
        <v>167.96891956047352</v>
      </c>
      <c r="V290" s="25">
        <v>21.603347749039919</v>
      </c>
      <c r="W290" s="25">
        <v>346.31988331723068</v>
      </c>
      <c r="Y290" s="25">
        <v>1762.897060408312</v>
      </c>
      <c r="Z290" s="25">
        <v>208.68999999999988</v>
      </c>
      <c r="AA290" s="25">
        <v>8.4474438660612048</v>
      </c>
      <c r="AB290" s="29">
        <f t="shared" si="9"/>
        <v>1762.897060408312</v>
      </c>
    </row>
    <row r="291" spans="1:28" hidden="1" x14ac:dyDescent="0.25">
      <c r="A291" s="37" t="s">
        <v>288</v>
      </c>
      <c r="B291" s="37" t="str">
        <f t="shared" ref="B291:B354" si="10">E291&amp;G291</f>
        <v>Aberdeen City2006</v>
      </c>
      <c r="C291" s="25" t="s">
        <v>248</v>
      </c>
      <c r="D291" s="25" t="s">
        <v>248</v>
      </c>
      <c r="E291" s="25" t="s">
        <v>95</v>
      </c>
      <c r="F291" s="25" t="s">
        <v>249</v>
      </c>
      <c r="G291" s="25">
        <v>2006</v>
      </c>
      <c r="H291" s="25">
        <v>469.7199398231021</v>
      </c>
      <c r="I291" s="25">
        <v>193.90859831179932</v>
      </c>
      <c r="J291" s="25">
        <v>0</v>
      </c>
      <c r="K291" s="25">
        <v>98.604520316213353</v>
      </c>
      <c r="L291" s="25">
        <v>3.2181270526935788</v>
      </c>
      <c r="M291" s="25">
        <v>765.45118550380835</v>
      </c>
      <c r="N291" s="25">
        <v>278.43366544418149</v>
      </c>
      <c r="O291" s="25">
        <v>303.45066627704773</v>
      </c>
      <c r="P291" s="25">
        <v>8.3046657736635812</v>
      </c>
      <c r="Q291" s="25">
        <v>590.18899749489287</v>
      </c>
      <c r="R291" s="25">
        <v>164.73116520745373</v>
      </c>
      <c r="T291" s="25">
        <v>170.19265312903903</v>
      </c>
      <c r="V291" s="25">
        <v>22.173590965305877</v>
      </c>
      <c r="W291" s="25">
        <v>357.09740930179868</v>
      </c>
      <c r="Y291" s="25">
        <v>1712.7375923004997</v>
      </c>
      <c r="Z291" s="25">
        <v>209.61999999999992</v>
      </c>
      <c r="AA291" s="25">
        <v>8.1706783336537558</v>
      </c>
      <c r="AB291" s="29">
        <f t="shared" si="9"/>
        <v>1712.7375923004997</v>
      </c>
    </row>
    <row r="292" spans="1:28" hidden="1" x14ac:dyDescent="0.25">
      <c r="A292" s="37" t="s">
        <v>288</v>
      </c>
      <c r="B292" s="37" t="str">
        <f t="shared" si="10"/>
        <v>Aberdeen City2007</v>
      </c>
      <c r="C292" s="25" t="s">
        <v>248</v>
      </c>
      <c r="D292" s="25" t="s">
        <v>248</v>
      </c>
      <c r="E292" s="25" t="s">
        <v>95</v>
      </c>
      <c r="F292" s="25" t="s">
        <v>249</v>
      </c>
      <c r="G292" s="25">
        <v>2007</v>
      </c>
      <c r="H292" s="25">
        <v>457.43134166280191</v>
      </c>
      <c r="I292" s="25">
        <v>184.81400586990526</v>
      </c>
      <c r="J292" s="25">
        <v>0</v>
      </c>
      <c r="K292" s="25">
        <v>97.791994206781709</v>
      </c>
      <c r="L292" s="25">
        <v>3.1018743619167175</v>
      </c>
      <c r="M292" s="25">
        <v>743.13921610140574</v>
      </c>
      <c r="N292" s="25">
        <v>277.07759170779843</v>
      </c>
      <c r="O292" s="25">
        <v>291.19784815072575</v>
      </c>
      <c r="P292" s="25">
        <v>7.5297788073049476</v>
      </c>
      <c r="Q292" s="25">
        <v>575.8052186658291</v>
      </c>
      <c r="R292" s="25">
        <v>154.02993083218092</v>
      </c>
      <c r="T292" s="25">
        <v>174.87414943894726</v>
      </c>
      <c r="V292" s="25">
        <v>22.57611263726794</v>
      </c>
      <c r="W292" s="25">
        <v>351.48019290839613</v>
      </c>
      <c r="Y292" s="25">
        <v>1670.424627675631</v>
      </c>
      <c r="Z292" s="25">
        <v>212.46</v>
      </c>
      <c r="AA292" s="25">
        <v>7.8623017399775534</v>
      </c>
      <c r="AB292" s="29">
        <f t="shared" si="9"/>
        <v>1670.424627675631</v>
      </c>
    </row>
    <row r="293" spans="1:28" hidden="1" x14ac:dyDescent="0.25">
      <c r="A293" s="37" t="s">
        <v>288</v>
      </c>
      <c r="B293" s="37" t="str">
        <f t="shared" si="10"/>
        <v>Aberdeen City2008</v>
      </c>
      <c r="C293" s="25" t="s">
        <v>248</v>
      </c>
      <c r="D293" s="25" t="s">
        <v>248</v>
      </c>
      <c r="E293" s="25" t="s">
        <v>95</v>
      </c>
      <c r="F293" s="25" t="s">
        <v>249</v>
      </c>
      <c r="G293" s="25">
        <v>2008</v>
      </c>
      <c r="H293" s="25">
        <v>475.48961772337145</v>
      </c>
      <c r="I293" s="25">
        <v>189.49940039873101</v>
      </c>
      <c r="J293" s="25">
        <v>0</v>
      </c>
      <c r="K293" s="25">
        <v>96.848726465584406</v>
      </c>
      <c r="L293" s="25">
        <v>2.9045455750796716</v>
      </c>
      <c r="M293" s="25">
        <v>764.74229016276649</v>
      </c>
      <c r="N293" s="25">
        <v>269.58701317257908</v>
      </c>
      <c r="O293" s="25">
        <v>303.78998927878695</v>
      </c>
      <c r="P293" s="25">
        <v>7.9301419399122048</v>
      </c>
      <c r="Q293" s="25">
        <v>581.30714439127826</v>
      </c>
      <c r="R293" s="25">
        <v>145.27221520899474</v>
      </c>
      <c r="T293" s="25">
        <v>172.61514828722636</v>
      </c>
      <c r="V293" s="25">
        <v>22.014323450732011</v>
      </c>
      <c r="W293" s="25">
        <v>339.90168694695313</v>
      </c>
      <c r="Y293" s="25">
        <v>1685.9511215009977</v>
      </c>
      <c r="Z293" s="25">
        <v>214.02000000000015</v>
      </c>
      <c r="AA293" s="25">
        <v>7.8775400499999835</v>
      </c>
      <c r="AB293" s="29">
        <f t="shared" si="9"/>
        <v>1685.9511215009977</v>
      </c>
    </row>
    <row r="294" spans="1:28" hidden="1" x14ac:dyDescent="0.25">
      <c r="A294" s="37" t="s">
        <v>288</v>
      </c>
      <c r="B294" s="37" t="str">
        <f t="shared" si="10"/>
        <v>Aberdeen City2009</v>
      </c>
      <c r="C294" s="25" t="s">
        <v>248</v>
      </c>
      <c r="D294" s="25" t="s">
        <v>248</v>
      </c>
      <c r="E294" s="25" t="s">
        <v>95</v>
      </c>
      <c r="F294" s="25" t="s">
        <v>249</v>
      </c>
      <c r="G294" s="25">
        <v>2009</v>
      </c>
      <c r="H294" s="25">
        <v>413.81866639537765</v>
      </c>
      <c r="I294" s="25">
        <v>172.7044222659695</v>
      </c>
      <c r="J294" s="25">
        <v>0</v>
      </c>
      <c r="K294" s="25">
        <v>85.10455157379991</v>
      </c>
      <c r="L294" s="25">
        <v>2.9780273116082823</v>
      </c>
      <c r="M294" s="25">
        <v>674.60566754675529</v>
      </c>
      <c r="N294" s="25">
        <v>240.16560308474865</v>
      </c>
      <c r="O294" s="25">
        <v>272.88715964032542</v>
      </c>
      <c r="P294" s="25">
        <v>7.7125069659134358</v>
      </c>
      <c r="Q294" s="25">
        <v>520.76526969098757</v>
      </c>
      <c r="R294" s="25">
        <v>136.31994237881099</v>
      </c>
      <c r="T294" s="25">
        <v>163.93988954952857</v>
      </c>
      <c r="V294" s="25">
        <v>20.65303341325415</v>
      </c>
      <c r="W294" s="25">
        <v>320.91286534159372</v>
      </c>
      <c r="Y294" s="25">
        <v>1516.2838025793365</v>
      </c>
      <c r="Z294" s="25">
        <v>217.02000000000015</v>
      </c>
      <c r="AA294" s="25">
        <v>6.9868390128989741</v>
      </c>
      <c r="AB294" s="29">
        <f t="shared" si="9"/>
        <v>1516.2838025793365</v>
      </c>
    </row>
    <row r="295" spans="1:28" hidden="1" x14ac:dyDescent="0.25">
      <c r="A295" s="37" t="s">
        <v>288</v>
      </c>
      <c r="B295" s="37" t="str">
        <f t="shared" si="10"/>
        <v>Aberdeen City2010</v>
      </c>
      <c r="C295" s="25" t="s">
        <v>248</v>
      </c>
      <c r="D295" s="25" t="s">
        <v>248</v>
      </c>
      <c r="E295" s="25" t="s">
        <v>95</v>
      </c>
      <c r="F295" s="25" t="s">
        <v>249</v>
      </c>
      <c r="G295" s="25">
        <v>2010</v>
      </c>
      <c r="H295" s="25">
        <v>428.26716585432109</v>
      </c>
      <c r="I295" s="25">
        <v>194.35145314669424</v>
      </c>
      <c r="J295" s="25">
        <v>0</v>
      </c>
      <c r="K295" s="25">
        <v>83.100402542202147</v>
      </c>
      <c r="L295" s="25">
        <v>3.0177713421827193</v>
      </c>
      <c r="M295" s="25">
        <v>708.73679288540018</v>
      </c>
      <c r="N295" s="25">
        <v>242.92722689407071</v>
      </c>
      <c r="O295" s="25">
        <v>301.77074014832021</v>
      </c>
      <c r="P295" s="25">
        <v>8.5023325807138495</v>
      </c>
      <c r="Q295" s="25">
        <v>553.2002996231048</v>
      </c>
      <c r="R295" s="25">
        <v>136.56332124517627</v>
      </c>
      <c r="T295" s="25">
        <v>160.60248937087653</v>
      </c>
      <c r="V295" s="25">
        <v>20.09253917740886</v>
      </c>
      <c r="W295" s="25">
        <v>317.25834979346166</v>
      </c>
      <c r="Y295" s="25">
        <v>1579.1954423019665</v>
      </c>
      <c r="Z295" s="25">
        <v>219.72999999999988</v>
      </c>
      <c r="AA295" s="25">
        <v>7.1869814877439016</v>
      </c>
      <c r="AB295" s="29">
        <f t="shared" si="9"/>
        <v>1579.1954423019665</v>
      </c>
    </row>
    <row r="296" spans="1:28" hidden="1" x14ac:dyDescent="0.25">
      <c r="A296" s="37" t="s">
        <v>288</v>
      </c>
      <c r="B296" s="37" t="str">
        <f t="shared" si="10"/>
        <v>Aberdeen City2011</v>
      </c>
      <c r="C296" s="25" t="s">
        <v>248</v>
      </c>
      <c r="D296" s="25" t="s">
        <v>248</v>
      </c>
      <c r="E296" s="25" t="s">
        <v>95</v>
      </c>
      <c r="F296" s="25" t="s">
        <v>249</v>
      </c>
      <c r="G296" s="25">
        <v>2011</v>
      </c>
      <c r="H296" s="25">
        <v>406.58606506618321</v>
      </c>
      <c r="I296" s="25">
        <v>195.91143820811462</v>
      </c>
      <c r="J296" s="25">
        <v>0</v>
      </c>
      <c r="K296" s="25">
        <v>73.833678533192952</v>
      </c>
      <c r="L296" s="25">
        <v>3.0760032929054373</v>
      </c>
      <c r="M296" s="25">
        <v>679.40718510039619</v>
      </c>
      <c r="N296" s="25">
        <v>228.93793254932851</v>
      </c>
      <c r="O296" s="25">
        <v>253.44681897871291</v>
      </c>
      <c r="P296" s="25">
        <v>7.0295291440405485</v>
      </c>
      <c r="Q296" s="25">
        <v>489.41428067208199</v>
      </c>
      <c r="R296" s="25">
        <v>134.53382565156716</v>
      </c>
      <c r="T296" s="25">
        <v>155.18513932246074</v>
      </c>
      <c r="V296" s="25">
        <v>20.699024958245854</v>
      </c>
      <c r="W296" s="25">
        <v>310.41798993227377</v>
      </c>
      <c r="Y296" s="25">
        <v>1479.2394557047519</v>
      </c>
      <c r="Z296" s="25">
        <v>222.46</v>
      </c>
      <c r="AA296" s="25">
        <v>6.6494626256619247</v>
      </c>
      <c r="AB296" s="29">
        <f t="shared" si="9"/>
        <v>1479.2394557047519</v>
      </c>
    </row>
    <row r="297" spans="1:28" hidden="1" x14ac:dyDescent="0.25">
      <c r="A297" s="37" t="s">
        <v>288</v>
      </c>
      <c r="B297" s="37" t="str">
        <f t="shared" si="10"/>
        <v>Aberdeen City2012</v>
      </c>
      <c r="C297" s="25" t="s">
        <v>248</v>
      </c>
      <c r="D297" s="25" t="s">
        <v>248</v>
      </c>
      <c r="E297" s="25" t="s">
        <v>95</v>
      </c>
      <c r="F297" s="25" t="s">
        <v>249</v>
      </c>
      <c r="G297" s="25">
        <v>2012</v>
      </c>
      <c r="H297" s="25">
        <v>425.03703911876306</v>
      </c>
      <c r="I297" s="25">
        <v>228.42117203995255</v>
      </c>
      <c r="J297" s="25">
        <v>0</v>
      </c>
      <c r="K297" s="25">
        <v>69.976197760510146</v>
      </c>
      <c r="L297" s="25">
        <v>3.0529529201062107</v>
      </c>
      <c r="M297" s="25">
        <v>726.48736183933192</v>
      </c>
      <c r="N297" s="25">
        <v>240.15958661198408</v>
      </c>
      <c r="O297" s="25">
        <v>281.48814793557335</v>
      </c>
      <c r="P297" s="25">
        <v>6.8973011027445574</v>
      </c>
      <c r="Q297" s="25">
        <v>528.545035650302</v>
      </c>
      <c r="R297" s="25">
        <v>136.81739927517134</v>
      </c>
      <c r="T297" s="25">
        <v>151.9774224874925</v>
      </c>
      <c r="V297" s="25">
        <v>20.689198077765969</v>
      </c>
      <c r="W297" s="25">
        <v>309.48401984042982</v>
      </c>
      <c r="Y297" s="25">
        <v>1564.5164173300636</v>
      </c>
      <c r="Z297" s="25">
        <v>224.97000000000006</v>
      </c>
      <c r="AA297" s="25">
        <v>6.9543335437172216</v>
      </c>
      <c r="AB297" s="29">
        <f t="shared" si="9"/>
        <v>1564.5164173300636</v>
      </c>
    </row>
    <row r="298" spans="1:28" hidden="1" x14ac:dyDescent="0.25">
      <c r="A298" s="37" t="s">
        <v>288</v>
      </c>
      <c r="B298" s="37" t="str">
        <f t="shared" si="10"/>
        <v>Aberdeen City2013</v>
      </c>
      <c r="C298" s="25" t="s">
        <v>248</v>
      </c>
      <c r="D298" s="25" t="s">
        <v>248</v>
      </c>
      <c r="E298" s="25" t="s">
        <v>95</v>
      </c>
      <c r="F298" s="25" t="s">
        <v>249</v>
      </c>
      <c r="G298" s="25">
        <v>2013</v>
      </c>
      <c r="H298" s="25">
        <v>398.45194518636907</v>
      </c>
      <c r="I298" s="25">
        <v>208.94268956783827</v>
      </c>
      <c r="J298" s="25">
        <v>0</v>
      </c>
      <c r="K298" s="25">
        <v>61.712360527028657</v>
      </c>
      <c r="L298" s="25">
        <v>2.9606269768196865</v>
      </c>
      <c r="M298" s="25">
        <v>672.06762225805562</v>
      </c>
      <c r="N298" s="25">
        <v>217.33165329638788</v>
      </c>
      <c r="O298" s="25">
        <v>285.02423143280754</v>
      </c>
      <c r="P298" s="25">
        <v>6.8012987513384902</v>
      </c>
      <c r="Q298" s="25">
        <v>509.15718348053389</v>
      </c>
      <c r="R298" s="25">
        <v>135.11166905223627</v>
      </c>
      <c r="T298" s="25">
        <v>150.56585920271948</v>
      </c>
      <c r="V298" s="25">
        <v>21.311606877962777</v>
      </c>
      <c r="W298" s="25">
        <v>306.98913513291853</v>
      </c>
      <c r="Y298" s="25">
        <v>1488.2139408715079</v>
      </c>
      <c r="Z298" s="25">
        <v>227.13000000000008</v>
      </c>
      <c r="AA298" s="25">
        <v>6.5522561567010404</v>
      </c>
      <c r="AB298" s="29">
        <f t="shared" si="9"/>
        <v>1488.2139408715079</v>
      </c>
    </row>
    <row r="299" spans="1:28" hidden="1" x14ac:dyDescent="0.25">
      <c r="A299" s="37" t="s">
        <v>288</v>
      </c>
      <c r="B299" s="37" t="str">
        <f t="shared" si="10"/>
        <v>Aberdeenshire2005</v>
      </c>
      <c r="C299" s="25" t="s">
        <v>248</v>
      </c>
      <c r="D299" s="25" t="s">
        <v>248</v>
      </c>
      <c r="E299" s="25" t="s">
        <v>96</v>
      </c>
      <c r="F299" s="25" t="s">
        <v>250</v>
      </c>
      <c r="G299" s="25">
        <v>2005</v>
      </c>
      <c r="H299" s="25">
        <v>367.63521305399655</v>
      </c>
      <c r="I299" s="25">
        <v>68.856052526084639</v>
      </c>
      <c r="J299" s="25">
        <v>1.3524716529163328</v>
      </c>
      <c r="K299" s="25">
        <v>176.07384153051194</v>
      </c>
      <c r="L299" s="25">
        <v>108.64397125596012</v>
      </c>
      <c r="M299" s="25">
        <v>722.56155001946956</v>
      </c>
      <c r="N299" s="25">
        <v>343.16132355428033</v>
      </c>
      <c r="O299" s="25">
        <v>211.68507484631044</v>
      </c>
      <c r="P299" s="25">
        <v>210.92353825975127</v>
      </c>
      <c r="Q299" s="25">
        <v>765.76993666034195</v>
      </c>
      <c r="R299" s="25">
        <v>414.64187334354676</v>
      </c>
      <c r="T299" s="25">
        <v>236.88813853294252</v>
      </c>
      <c r="V299" s="25">
        <v>2.600428829869974</v>
      </c>
      <c r="W299" s="25">
        <v>654.13044070635931</v>
      </c>
      <c r="Y299" s="25">
        <v>2142.4619273861708</v>
      </c>
      <c r="Z299" s="25">
        <v>237.56999999999991</v>
      </c>
      <c r="AA299" s="25">
        <v>9.0182343199316897</v>
      </c>
      <c r="AB299" s="29">
        <f t="shared" si="9"/>
        <v>2142.4619273861708</v>
      </c>
    </row>
    <row r="300" spans="1:28" hidden="1" x14ac:dyDescent="0.25">
      <c r="A300" s="37" t="s">
        <v>288</v>
      </c>
      <c r="B300" s="37" t="str">
        <f t="shared" si="10"/>
        <v>Aberdeenshire2006</v>
      </c>
      <c r="C300" s="25" t="s">
        <v>248</v>
      </c>
      <c r="D300" s="25" t="s">
        <v>248</v>
      </c>
      <c r="E300" s="25" t="s">
        <v>96</v>
      </c>
      <c r="F300" s="25" t="s">
        <v>250</v>
      </c>
      <c r="G300" s="25">
        <v>2006</v>
      </c>
      <c r="H300" s="25">
        <v>385.46797623208528</v>
      </c>
      <c r="I300" s="25">
        <v>74.817833842833892</v>
      </c>
      <c r="J300" s="25">
        <v>1.3411785213843905</v>
      </c>
      <c r="K300" s="25">
        <v>157.93328376636134</v>
      </c>
      <c r="L300" s="25">
        <v>102.89603889037809</v>
      </c>
      <c r="M300" s="25">
        <v>722.45631125304294</v>
      </c>
      <c r="N300" s="25">
        <v>356.28677362907518</v>
      </c>
      <c r="O300" s="25">
        <v>215.05438022271588</v>
      </c>
      <c r="P300" s="25">
        <v>223.79442184416845</v>
      </c>
      <c r="Q300" s="25">
        <v>795.13557569595957</v>
      </c>
      <c r="R300" s="25">
        <v>418.22390537886378</v>
      </c>
      <c r="T300" s="25">
        <v>255.12132846874999</v>
      </c>
      <c r="V300" s="25">
        <v>2.9907415052611643</v>
      </c>
      <c r="W300" s="25">
        <v>676.33597535287504</v>
      </c>
      <c r="Y300" s="25">
        <v>2193.9278623018777</v>
      </c>
      <c r="Z300" s="25">
        <v>241.18000000000012</v>
      </c>
      <c r="AA300" s="25">
        <v>9.0966409416281468</v>
      </c>
      <c r="AB300" s="29">
        <f t="shared" si="9"/>
        <v>2193.9278623018777</v>
      </c>
    </row>
    <row r="301" spans="1:28" hidden="1" x14ac:dyDescent="0.25">
      <c r="A301" s="37" t="s">
        <v>288</v>
      </c>
      <c r="B301" s="37" t="str">
        <f t="shared" si="10"/>
        <v>Aberdeenshire2007</v>
      </c>
      <c r="C301" s="25" t="s">
        <v>248</v>
      </c>
      <c r="D301" s="25" t="s">
        <v>248</v>
      </c>
      <c r="E301" s="25" t="s">
        <v>96</v>
      </c>
      <c r="F301" s="25" t="s">
        <v>250</v>
      </c>
      <c r="G301" s="25">
        <v>2007</v>
      </c>
      <c r="H301" s="25">
        <v>402.46420733894263</v>
      </c>
      <c r="I301" s="25">
        <v>66.98479427817395</v>
      </c>
      <c r="J301" s="25">
        <v>1.3366944975484647</v>
      </c>
      <c r="K301" s="25">
        <v>155.13508146034221</v>
      </c>
      <c r="L301" s="25">
        <v>100.45916599642464</v>
      </c>
      <c r="M301" s="25">
        <v>726.37994357143191</v>
      </c>
      <c r="N301" s="25">
        <v>360.34833751972207</v>
      </c>
      <c r="O301" s="25">
        <v>209.71396609017327</v>
      </c>
      <c r="P301" s="25">
        <v>197.73207602550147</v>
      </c>
      <c r="Q301" s="25">
        <v>767.79437963539681</v>
      </c>
      <c r="R301" s="25">
        <v>411.59782383539084</v>
      </c>
      <c r="T301" s="25">
        <v>265.60769959006166</v>
      </c>
      <c r="V301" s="25">
        <v>2.9001862832433218</v>
      </c>
      <c r="W301" s="25">
        <v>680.10570970869583</v>
      </c>
      <c r="Y301" s="25">
        <v>2174.2800329155248</v>
      </c>
      <c r="Z301" s="25">
        <v>244.39000000000013</v>
      </c>
      <c r="AA301" s="25">
        <v>8.8967635047077369</v>
      </c>
      <c r="AB301" s="29">
        <f t="shared" si="9"/>
        <v>2174.2800329155248</v>
      </c>
    </row>
    <row r="302" spans="1:28" hidden="1" x14ac:dyDescent="0.25">
      <c r="A302" s="37" t="s">
        <v>288</v>
      </c>
      <c r="B302" s="37" t="str">
        <f t="shared" si="10"/>
        <v>Aberdeenshire2008</v>
      </c>
      <c r="C302" s="25" t="s">
        <v>248</v>
      </c>
      <c r="D302" s="25" t="s">
        <v>248</v>
      </c>
      <c r="E302" s="25" t="s">
        <v>96</v>
      </c>
      <c r="F302" s="25" t="s">
        <v>250</v>
      </c>
      <c r="G302" s="25">
        <v>2008</v>
      </c>
      <c r="H302" s="25">
        <v>409.91053680579097</v>
      </c>
      <c r="I302" s="25">
        <v>69.014780759478782</v>
      </c>
      <c r="J302" s="25">
        <v>1.3328639098472521</v>
      </c>
      <c r="K302" s="25">
        <v>140.11085610046666</v>
      </c>
      <c r="L302" s="25">
        <v>96.249294371855569</v>
      </c>
      <c r="M302" s="25">
        <v>716.61833194743917</v>
      </c>
      <c r="N302" s="25">
        <v>348.01920734465773</v>
      </c>
      <c r="O302" s="25">
        <v>219.13336272276493</v>
      </c>
      <c r="P302" s="25">
        <v>209.59034016849577</v>
      </c>
      <c r="Q302" s="25">
        <v>776.74291023591843</v>
      </c>
      <c r="R302" s="25">
        <v>382.8866446420862</v>
      </c>
      <c r="T302" s="25">
        <v>265.69280336045978</v>
      </c>
      <c r="V302" s="25">
        <v>2.7922354163023</v>
      </c>
      <c r="W302" s="25">
        <v>651.37168341884831</v>
      </c>
      <c r="Y302" s="25">
        <v>2144.7329256022058</v>
      </c>
      <c r="Z302" s="25">
        <v>246.84000000000009</v>
      </c>
      <c r="AA302" s="25">
        <v>8.6887575984532699</v>
      </c>
      <c r="AB302" s="29">
        <f t="shared" si="9"/>
        <v>2144.7329256022058</v>
      </c>
    </row>
    <row r="303" spans="1:28" hidden="1" x14ac:dyDescent="0.25">
      <c r="A303" s="37" t="s">
        <v>288</v>
      </c>
      <c r="B303" s="37" t="str">
        <f t="shared" si="10"/>
        <v>Aberdeenshire2009</v>
      </c>
      <c r="C303" s="25" t="s">
        <v>248</v>
      </c>
      <c r="D303" s="25" t="s">
        <v>248</v>
      </c>
      <c r="E303" s="25" t="s">
        <v>96</v>
      </c>
      <c r="F303" s="25" t="s">
        <v>250</v>
      </c>
      <c r="G303" s="25">
        <v>2009</v>
      </c>
      <c r="H303" s="25">
        <v>357.57665151376108</v>
      </c>
      <c r="I303" s="25">
        <v>70.608599785805183</v>
      </c>
      <c r="J303" s="25">
        <v>1.338119900235567</v>
      </c>
      <c r="K303" s="25">
        <v>135.99534102026425</v>
      </c>
      <c r="L303" s="25">
        <v>99.653215982903987</v>
      </c>
      <c r="M303" s="25">
        <v>665.17192820297009</v>
      </c>
      <c r="N303" s="25">
        <v>316.15123727701922</v>
      </c>
      <c r="O303" s="25">
        <v>199.2549876855031</v>
      </c>
      <c r="P303" s="25">
        <v>203.44854573637147</v>
      </c>
      <c r="Q303" s="25">
        <v>718.85477069889373</v>
      </c>
      <c r="R303" s="25">
        <v>379.27238305731339</v>
      </c>
      <c r="T303" s="25">
        <v>247.33312883114928</v>
      </c>
      <c r="V303" s="25">
        <v>2.4897429653698957</v>
      </c>
      <c r="W303" s="25">
        <v>629.09525485383256</v>
      </c>
      <c r="Y303" s="25">
        <v>2013.1219537556963</v>
      </c>
      <c r="Z303" s="25">
        <v>249.02000000000021</v>
      </c>
      <c r="AA303" s="25">
        <v>8.0841777919672904</v>
      </c>
      <c r="AB303" s="29">
        <f t="shared" si="9"/>
        <v>2013.1219537556963</v>
      </c>
    </row>
    <row r="304" spans="1:28" hidden="1" x14ac:dyDescent="0.25">
      <c r="A304" s="37" t="s">
        <v>288</v>
      </c>
      <c r="B304" s="37" t="str">
        <f t="shared" si="10"/>
        <v>Aberdeenshire2010</v>
      </c>
      <c r="C304" s="25" t="s">
        <v>248</v>
      </c>
      <c r="D304" s="25" t="s">
        <v>248</v>
      </c>
      <c r="E304" s="25" t="s">
        <v>96</v>
      </c>
      <c r="F304" s="25" t="s">
        <v>250</v>
      </c>
      <c r="G304" s="25">
        <v>2010</v>
      </c>
      <c r="H304" s="25">
        <v>368.1972229241739</v>
      </c>
      <c r="I304" s="25">
        <v>69.251095606792745</v>
      </c>
      <c r="J304" s="25">
        <v>1.340541837965332</v>
      </c>
      <c r="K304" s="25">
        <v>143.30806796168255</v>
      </c>
      <c r="L304" s="25">
        <v>101.06865581701288</v>
      </c>
      <c r="M304" s="25">
        <v>683.16558414762733</v>
      </c>
      <c r="N304" s="25">
        <v>324.89430413849868</v>
      </c>
      <c r="O304" s="25">
        <v>226.05060490631271</v>
      </c>
      <c r="P304" s="25">
        <v>228.35745358721184</v>
      </c>
      <c r="Q304" s="25">
        <v>779.30236263202323</v>
      </c>
      <c r="R304" s="25">
        <v>377.70638036927653</v>
      </c>
      <c r="T304" s="25">
        <v>242.62252903015215</v>
      </c>
      <c r="V304" s="25">
        <v>2.6325802833491281</v>
      </c>
      <c r="W304" s="25">
        <v>622.96148968277782</v>
      </c>
      <c r="Y304" s="25">
        <v>2085.4294364624284</v>
      </c>
      <c r="Z304" s="25">
        <v>251.43000000000009</v>
      </c>
      <c r="AA304" s="25">
        <v>8.2942744957341112</v>
      </c>
      <c r="AB304" s="29">
        <f t="shared" si="9"/>
        <v>2085.4294364624284</v>
      </c>
    </row>
    <row r="305" spans="1:28" hidden="1" x14ac:dyDescent="0.25">
      <c r="A305" s="37" t="s">
        <v>288</v>
      </c>
      <c r="B305" s="37" t="str">
        <f t="shared" si="10"/>
        <v>Aberdeenshire2011</v>
      </c>
      <c r="C305" s="25" t="s">
        <v>248</v>
      </c>
      <c r="D305" s="25" t="s">
        <v>248</v>
      </c>
      <c r="E305" s="25" t="s">
        <v>96</v>
      </c>
      <c r="F305" s="25" t="s">
        <v>250</v>
      </c>
      <c r="G305" s="25">
        <v>2011</v>
      </c>
      <c r="H305" s="25">
        <v>303.82766446531122</v>
      </c>
      <c r="I305" s="25">
        <v>67.933608369834516</v>
      </c>
      <c r="J305" s="25">
        <v>1.3361722108330889</v>
      </c>
      <c r="K305" s="25">
        <v>126.05577778078019</v>
      </c>
      <c r="L305" s="25">
        <v>103.43349269309324</v>
      </c>
      <c r="M305" s="25">
        <v>602.58671551985231</v>
      </c>
      <c r="N305" s="25">
        <v>305.65951033229436</v>
      </c>
      <c r="O305" s="25">
        <v>190.7280778864077</v>
      </c>
      <c r="P305" s="25">
        <v>180.0353862453041</v>
      </c>
      <c r="Q305" s="25">
        <v>676.42297446400607</v>
      </c>
      <c r="R305" s="25">
        <v>373.80515896512748</v>
      </c>
      <c r="T305" s="25">
        <v>228.22694019126234</v>
      </c>
      <c r="V305" s="25">
        <v>2.4333144738102028</v>
      </c>
      <c r="W305" s="25">
        <v>604.46541363020003</v>
      </c>
      <c r="Y305" s="25">
        <v>1883.4751036140585</v>
      </c>
      <c r="Z305" s="25">
        <v>253.64999999999989</v>
      </c>
      <c r="AA305" s="25">
        <v>7.425488285488111</v>
      </c>
      <c r="AB305" s="29">
        <f t="shared" si="9"/>
        <v>1883.4751036140585</v>
      </c>
    </row>
    <row r="306" spans="1:28" hidden="1" x14ac:dyDescent="0.25">
      <c r="A306" s="37" t="s">
        <v>288</v>
      </c>
      <c r="B306" s="37" t="str">
        <f t="shared" si="10"/>
        <v>Aberdeenshire2012</v>
      </c>
      <c r="C306" s="25" t="s">
        <v>248</v>
      </c>
      <c r="D306" s="25" t="s">
        <v>248</v>
      </c>
      <c r="E306" s="25" t="s">
        <v>96</v>
      </c>
      <c r="F306" s="25" t="s">
        <v>250</v>
      </c>
      <c r="G306" s="25">
        <v>2012</v>
      </c>
      <c r="H306" s="25">
        <v>348.82486805651166</v>
      </c>
      <c r="I306" s="25">
        <v>71.503322878009314</v>
      </c>
      <c r="J306" s="25">
        <v>1.3293355465058094</v>
      </c>
      <c r="K306" s="25">
        <v>111.78079404599399</v>
      </c>
      <c r="L306" s="25">
        <v>102.41025179529916</v>
      </c>
      <c r="M306" s="25">
        <v>635.84857232231991</v>
      </c>
      <c r="N306" s="25">
        <v>326.62353796044204</v>
      </c>
      <c r="O306" s="25">
        <v>211.3698737744333</v>
      </c>
      <c r="P306" s="25">
        <v>176.12000490741616</v>
      </c>
      <c r="Q306" s="25">
        <v>714.11341664229144</v>
      </c>
      <c r="R306" s="25">
        <v>381.26993034780691</v>
      </c>
      <c r="T306" s="25">
        <v>215.63777621288673</v>
      </c>
      <c r="V306" s="25">
        <v>2.3813371268980039</v>
      </c>
      <c r="W306" s="25">
        <v>599.28904368759163</v>
      </c>
      <c r="Y306" s="25">
        <v>1949.2510326522031</v>
      </c>
      <c r="Z306" s="25">
        <v>255.54</v>
      </c>
      <c r="AA306" s="25">
        <v>7.6279683519300425</v>
      </c>
      <c r="AB306" s="29">
        <f t="shared" si="9"/>
        <v>1949.2510326522031</v>
      </c>
    </row>
    <row r="307" spans="1:28" hidden="1" x14ac:dyDescent="0.25">
      <c r="A307" s="37" t="s">
        <v>288</v>
      </c>
      <c r="B307" s="37" t="str">
        <f t="shared" si="10"/>
        <v>Aberdeenshire2013</v>
      </c>
      <c r="C307" s="25" t="s">
        <v>248</v>
      </c>
      <c r="D307" s="25" t="s">
        <v>248</v>
      </c>
      <c r="E307" s="25" t="s">
        <v>96</v>
      </c>
      <c r="F307" s="25" t="s">
        <v>250</v>
      </c>
      <c r="G307" s="25">
        <v>2013</v>
      </c>
      <c r="H307" s="25">
        <v>324.90059677127493</v>
      </c>
      <c r="I307" s="25">
        <v>77.476896241205921</v>
      </c>
      <c r="J307" s="25">
        <v>1.3244666692103773</v>
      </c>
      <c r="K307" s="25">
        <v>108.92550646199153</v>
      </c>
      <c r="L307" s="25">
        <v>98.486396016002388</v>
      </c>
      <c r="M307" s="25">
        <v>611.11386215968514</v>
      </c>
      <c r="N307" s="25">
        <v>291.26818367647803</v>
      </c>
      <c r="O307" s="25">
        <v>217.43113595962492</v>
      </c>
      <c r="P307" s="25">
        <v>174.45954301154561</v>
      </c>
      <c r="Q307" s="25">
        <v>683.15886264764856</v>
      </c>
      <c r="R307" s="25">
        <v>375.13020274721634</v>
      </c>
      <c r="T307" s="25">
        <v>221.370657114935</v>
      </c>
      <c r="V307" s="25">
        <v>2.4522807571852039</v>
      </c>
      <c r="W307" s="25">
        <v>598.95314061933664</v>
      </c>
      <c r="Y307" s="25">
        <v>1893.2258654266702</v>
      </c>
      <c r="Z307" s="25">
        <v>257.73999999999984</v>
      </c>
      <c r="AA307" s="25">
        <v>7.3454871786555112</v>
      </c>
      <c r="AB307" s="29">
        <f t="shared" si="9"/>
        <v>1893.2258654266702</v>
      </c>
    </row>
    <row r="308" spans="1:28" hidden="1" x14ac:dyDescent="0.25">
      <c r="A308" s="37" t="s">
        <v>288</v>
      </c>
      <c r="B308" s="37" t="str">
        <f t="shared" si="10"/>
        <v>Angus2005</v>
      </c>
      <c r="C308" s="25" t="s">
        <v>248</v>
      </c>
      <c r="D308" s="25" t="s">
        <v>248</v>
      </c>
      <c r="E308" s="25" t="s">
        <v>97</v>
      </c>
      <c r="F308" s="25" t="s">
        <v>251</v>
      </c>
      <c r="G308" s="25">
        <v>2005</v>
      </c>
      <c r="H308" s="25">
        <v>170.51745458386338</v>
      </c>
      <c r="I308" s="25">
        <v>65.415909690741572</v>
      </c>
      <c r="J308" s="25">
        <v>0</v>
      </c>
      <c r="K308" s="25">
        <v>86.652913288185246</v>
      </c>
      <c r="L308" s="25">
        <v>26.510893761450284</v>
      </c>
      <c r="M308" s="25">
        <v>349.09717132424049</v>
      </c>
      <c r="N308" s="25">
        <v>158.7933703795143</v>
      </c>
      <c r="O308" s="25">
        <v>129.74203702258873</v>
      </c>
      <c r="P308" s="25">
        <v>44.795063195313972</v>
      </c>
      <c r="Q308" s="25">
        <v>333.33047059741699</v>
      </c>
      <c r="R308" s="25">
        <v>180.1506282411851</v>
      </c>
      <c r="T308" s="25">
        <v>71.166280139816763</v>
      </c>
      <c r="V308" s="25">
        <v>0.96775307180511339</v>
      </c>
      <c r="W308" s="25">
        <v>252.28466145280697</v>
      </c>
      <c r="Y308" s="25">
        <v>934.71230337446457</v>
      </c>
      <c r="Z308" s="25">
        <v>111.34000000000003</v>
      </c>
      <c r="AA308" s="25">
        <v>8.3951167897832253</v>
      </c>
      <c r="AB308" s="29">
        <f t="shared" si="9"/>
        <v>934.71230337446457</v>
      </c>
    </row>
    <row r="309" spans="1:28" hidden="1" x14ac:dyDescent="0.25">
      <c r="A309" s="37" t="s">
        <v>288</v>
      </c>
      <c r="B309" s="37" t="str">
        <f t="shared" si="10"/>
        <v>Angus2006</v>
      </c>
      <c r="C309" s="25" t="s">
        <v>248</v>
      </c>
      <c r="D309" s="25" t="s">
        <v>248</v>
      </c>
      <c r="E309" s="25" t="s">
        <v>97</v>
      </c>
      <c r="F309" s="25" t="s">
        <v>251</v>
      </c>
      <c r="G309" s="25">
        <v>2006</v>
      </c>
      <c r="H309" s="25">
        <v>178.84895167204357</v>
      </c>
      <c r="I309" s="25">
        <v>58.343966882652865</v>
      </c>
      <c r="J309" s="25">
        <v>0</v>
      </c>
      <c r="K309" s="25">
        <v>82.168147481982302</v>
      </c>
      <c r="L309" s="25">
        <v>25.181860109396094</v>
      </c>
      <c r="M309" s="25">
        <v>344.54292614607482</v>
      </c>
      <c r="N309" s="25">
        <v>163.48821675917242</v>
      </c>
      <c r="O309" s="25">
        <v>127.4379572373915</v>
      </c>
      <c r="P309" s="25">
        <v>47.382696595981045</v>
      </c>
      <c r="Q309" s="25">
        <v>338.30887059254496</v>
      </c>
      <c r="R309" s="25">
        <v>190.24411674899068</v>
      </c>
      <c r="T309" s="25">
        <v>74.107682427843685</v>
      </c>
      <c r="V309" s="25">
        <v>1.1284967562432695</v>
      </c>
      <c r="W309" s="25">
        <v>265.48029593307763</v>
      </c>
      <c r="Y309" s="25">
        <v>948.33209267169741</v>
      </c>
      <c r="Z309" s="25">
        <v>112.5</v>
      </c>
      <c r="AA309" s="25">
        <v>8.4296186015261991</v>
      </c>
      <c r="AB309" s="29">
        <f t="shared" si="9"/>
        <v>948.33209267169741</v>
      </c>
    </row>
    <row r="310" spans="1:28" hidden="1" x14ac:dyDescent="0.25">
      <c r="A310" s="37" t="s">
        <v>288</v>
      </c>
      <c r="B310" s="37" t="str">
        <f t="shared" si="10"/>
        <v>Angus2007</v>
      </c>
      <c r="C310" s="25" t="s">
        <v>248</v>
      </c>
      <c r="D310" s="25" t="s">
        <v>248</v>
      </c>
      <c r="E310" s="25" t="s">
        <v>97</v>
      </c>
      <c r="F310" s="25" t="s">
        <v>251</v>
      </c>
      <c r="G310" s="25">
        <v>2007</v>
      </c>
      <c r="H310" s="25">
        <v>180.97774367823499</v>
      </c>
      <c r="I310" s="25">
        <v>60.067051856795068</v>
      </c>
      <c r="J310" s="25">
        <v>0</v>
      </c>
      <c r="K310" s="25">
        <v>78.080562582375251</v>
      </c>
      <c r="L310" s="25">
        <v>25.11779769288589</v>
      </c>
      <c r="M310" s="25">
        <v>344.24315581029123</v>
      </c>
      <c r="N310" s="25">
        <v>164.82188370698927</v>
      </c>
      <c r="O310" s="25">
        <v>122.51523182132784</v>
      </c>
      <c r="P310" s="25">
        <v>42.10992677206103</v>
      </c>
      <c r="Q310" s="25">
        <v>329.44704230037814</v>
      </c>
      <c r="R310" s="25">
        <v>187.49151152469847</v>
      </c>
      <c r="T310" s="25">
        <v>77.495318820244876</v>
      </c>
      <c r="V310" s="25">
        <v>1.0849208702915336</v>
      </c>
      <c r="W310" s="25">
        <v>266.07175121523483</v>
      </c>
      <c r="Y310" s="25">
        <v>939.7619493259042</v>
      </c>
      <c r="Z310" s="25">
        <v>113.53999999999998</v>
      </c>
      <c r="AA310" s="25">
        <v>8.2769239856077537</v>
      </c>
      <c r="AB310" s="29">
        <f t="shared" si="9"/>
        <v>939.7619493259042</v>
      </c>
    </row>
    <row r="311" spans="1:28" hidden="1" x14ac:dyDescent="0.25">
      <c r="A311" s="37" t="s">
        <v>288</v>
      </c>
      <c r="B311" s="37" t="str">
        <f t="shared" si="10"/>
        <v>Angus2008</v>
      </c>
      <c r="C311" s="25" t="s">
        <v>248</v>
      </c>
      <c r="D311" s="25" t="s">
        <v>248</v>
      </c>
      <c r="E311" s="25" t="s">
        <v>97</v>
      </c>
      <c r="F311" s="25" t="s">
        <v>251</v>
      </c>
      <c r="G311" s="25">
        <v>2008</v>
      </c>
      <c r="H311" s="25">
        <v>178.83992446051158</v>
      </c>
      <c r="I311" s="25">
        <v>64.596687106677962</v>
      </c>
      <c r="J311" s="25">
        <v>0</v>
      </c>
      <c r="K311" s="25">
        <v>72.344613735509384</v>
      </c>
      <c r="L311" s="25">
        <v>23.757164420132408</v>
      </c>
      <c r="M311" s="25">
        <v>339.53838972283137</v>
      </c>
      <c r="N311" s="25">
        <v>158.28949578219692</v>
      </c>
      <c r="O311" s="25">
        <v>128.49308774102016</v>
      </c>
      <c r="P311" s="25">
        <v>44.678766665206311</v>
      </c>
      <c r="Q311" s="25">
        <v>331.46135018842341</v>
      </c>
      <c r="R311" s="25">
        <v>180.14126850902821</v>
      </c>
      <c r="T311" s="25">
        <v>77.200108854043918</v>
      </c>
      <c r="V311" s="25">
        <v>1.0600795593178747</v>
      </c>
      <c r="W311" s="25">
        <v>258.40145692239003</v>
      </c>
      <c r="Y311" s="25">
        <v>929.4011968336448</v>
      </c>
      <c r="Z311" s="25">
        <v>114.48999999999994</v>
      </c>
      <c r="AA311" s="25">
        <v>8.1177499941797997</v>
      </c>
      <c r="AB311" s="29">
        <f t="shared" si="9"/>
        <v>929.4011968336448</v>
      </c>
    </row>
    <row r="312" spans="1:28" hidden="1" x14ac:dyDescent="0.25">
      <c r="A312" s="37" t="s">
        <v>288</v>
      </c>
      <c r="B312" s="37" t="str">
        <f t="shared" si="10"/>
        <v>Angus2009</v>
      </c>
      <c r="C312" s="25" t="s">
        <v>248</v>
      </c>
      <c r="D312" s="25" t="s">
        <v>248</v>
      </c>
      <c r="E312" s="25" t="s">
        <v>97</v>
      </c>
      <c r="F312" s="25" t="s">
        <v>251</v>
      </c>
      <c r="G312" s="25">
        <v>2009</v>
      </c>
      <c r="H312" s="25">
        <v>148.66392536222762</v>
      </c>
      <c r="I312" s="25">
        <v>63.968571606579602</v>
      </c>
      <c r="J312" s="25">
        <v>0</v>
      </c>
      <c r="K312" s="25">
        <v>71.448083186378312</v>
      </c>
      <c r="L312" s="25">
        <v>24.768414172654548</v>
      </c>
      <c r="M312" s="25">
        <v>308.8489943278401</v>
      </c>
      <c r="N312" s="25">
        <v>142.20452470732016</v>
      </c>
      <c r="O312" s="25">
        <v>113.20974441684113</v>
      </c>
      <c r="P312" s="25">
        <v>43.232967489512042</v>
      </c>
      <c r="Q312" s="25">
        <v>298.64723661367333</v>
      </c>
      <c r="R312" s="25">
        <v>175.80634490689687</v>
      </c>
      <c r="T312" s="25">
        <v>74.210533070330712</v>
      </c>
      <c r="V312" s="25">
        <v>0.95730180236449425</v>
      </c>
      <c r="W312" s="25">
        <v>250.97417977959208</v>
      </c>
      <c r="Y312" s="25">
        <v>858.4704107211054</v>
      </c>
      <c r="Z312" s="25">
        <v>114.82999999999996</v>
      </c>
      <c r="AA312" s="25">
        <v>7.4760115886188778</v>
      </c>
      <c r="AB312" s="29">
        <f t="shared" si="9"/>
        <v>858.4704107211054</v>
      </c>
    </row>
    <row r="313" spans="1:28" hidden="1" x14ac:dyDescent="0.25">
      <c r="A313" s="37" t="s">
        <v>288</v>
      </c>
      <c r="B313" s="37" t="str">
        <f t="shared" si="10"/>
        <v>Angus2010</v>
      </c>
      <c r="C313" s="25" t="s">
        <v>248</v>
      </c>
      <c r="D313" s="25" t="s">
        <v>248</v>
      </c>
      <c r="E313" s="25" t="s">
        <v>97</v>
      </c>
      <c r="F313" s="25" t="s">
        <v>251</v>
      </c>
      <c r="G313" s="25">
        <v>2010</v>
      </c>
      <c r="H313" s="25">
        <v>149.86240583924589</v>
      </c>
      <c r="I313" s="25">
        <v>72.852305655218274</v>
      </c>
      <c r="J313" s="25">
        <v>0</v>
      </c>
      <c r="K313" s="25">
        <v>70.529941675365336</v>
      </c>
      <c r="L313" s="25">
        <v>25.20972327708559</v>
      </c>
      <c r="M313" s="25">
        <v>318.45437644691503</v>
      </c>
      <c r="N313" s="25">
        <v>146.25492504331874</v>
      </c>
      <c r="O313" s="25">
        <v>124.52469020209445</v>
      </c>
      <c r="P313" s="25">
        <v>48.401308184834377</v>
      </c>
      <c r="Q313" s="25">
        <v>319.18092343024756</v>
      </c>
      <c r="R313" s="25">
        <v>178.41120777941751</v>
      </c>
      <c r="T313" s="25">
        <v>73.840563374575694</v>
      </c>
      <c r="V313" s="25">
        <v>1.0288702312229741</v>
      </c>
      <c r="W313" s="25">
        <v>253.2806413852162</v>
      </c>
      <c r="Y313" s="25">
        <v>890.91594126237885</v>
      </c>
      <c r="Z313" s="25">
        <v>115.40999999999997</v>
      </c>
      <c r="AA313" s="25">
        <v>7.7195731848399545</v>
      </c>
      <c r="AB313" s="29">
        <f t="shared" si="9"/>
        <v>890.91594126237885</v>
      </c>
    </row>
    <row r="314" spans="1:28" hidden="1" x14ac:dyDescent="0.25">
      <c r="A314" s="37" t="s">
        <v>288</v>
      </c>
      <c r="B314" s="37" t="str">
        <f t="shared" si="10"/>
        <v>Angus2011</v>
      </c>
      <c r="C314" s="25" t="s">
        <v>248</v>
      </c>
      <c r="D314" s="25" t="s">
        <v>248</v>
      </c>
      <c r="E314" s="25" t="s">
        <v>97</v>
      </c>
      <c r="F314" s="25" t="s">
        <v>251</v>
      </c>
      <c r="G314" s="25">
        <v>2011</v>
      </c>
      <c r="H314" s="25">
        <v>139.31202084790937</v>
      </c>
      <c r="I314" s="25">
        <v>64.884842168745436</v>
      </c>
      <c r="J314" s="25">
        <v>0</v>
      </c>
      <c r="K314" s="25">
        <v>66.392923750499719</v>
      </c>
      <c r="L314" s="25">
        <v>26.041412728006833</v>
      </c>
      <c r="M314" s="25">
        <v>296.63119949516135</v>
      </c>
      <c r="N314" s="25">
        <v>136.07141341293445</v>
      </c>
      <c r="O314" s="25">
        <v>102.5553128377645</v>
      </c>
      <c r="P314" s="25">
        <v>38.482394546994456</v>
      </c>
      <c r="Q314" s="25">
        <v>277.10912079769338</v>
      </c>
      <c r="R314" s="25">
        <v>175.4384300110377</v>
      </c>
      <c r="T314" s="25">
        <v>70.043461556614844</v>
      </c>
      <c r="V314" s="25">
        <v>0.95749312133074327</v>
      </c>
      <c r="W314" s="25">
        <v>246.4393846889833</v>
      </c>
      <c r="Y314" s="25">
        <v>820.17970498183809</v>
      </c>
      <c r="Z314" s="25">
        <v>116.19999999999995</v>
      </c>
      <c r="AA314" s="25">
        <v>7.0583451375373363</v>
      </c>
      <c r="AB314" s="29">
        <f t="shared" si="9"/>
        <v>820.17970498183809</v>
      </c>
    </row>
    <row r="315" spans="1:28" hidden="1" x14ac:dyDescent="0.25">
      <c r="A315" s="37" t="s">
        <v>288</v>
      </c>
      <c r="B315" s="37" t="str">
        <f t="shared" si="10"/>
        <v>Angus2012</v>
      </c>
      <c r="C315" s="25" t="s">
        <v>248</v>
      </c>
      <c r="D315" s="25" t="s">
        <v>248</v>
      </c>
      <c r="E315" s="25" t="s">
        <v>97</v>
      </c>
      <c r="F315" s="25" t="s">
        <v>251</v>
      </c>
      <c r="G315" s="25">
        <v>2012</v>
      </c>
      <c r="H315" s="25">
        <v>149.06181261036397</v>
      </c>
      <c r="I315" s="25">
        <v>79.176197045011946</v>
      </c>
      <c r="J315" s="25">
        <v>0</v>
      </c>
      <c r="K315" s="25">
        <v>60.159294274810932</v>
      </c>
      <c r="L315" s="25">
        <v>25.658187629213636</v>
      </c>
      <c r="M315" s="25">
        <v>314.05549155940048</v>
      </c>
      <c r="N315" s="25">
        <v>144.72236903427896</v>
      </c>
      <c r="O315" s="25">
        <v>114.98007629809851</v>
      </c>
      <c r="P315" s="25">
        <v>37.61021642390029</v>
      </c>
      <c r="Q315" s="25">
        <v>297.31266175627775</v>
      </c>
      <c r="R315" s="25">
        <v>177.777392515332</v>
      </c>
      <c r="T315" s="25">
        <v>66.970172289661946</v>
      </c>
      <c r="V315" s="25">
        <v>0.93980576737256816</v>
      </c>
      <c r="W315" s="25">
        <v>245.68737057236652</v>
      </c>
      <c r="Y315" s="25">
        <v>857.05552388804472</v>
      </c>
      <c r="Z315" s="25">
        <v>116.21000000000002</v>
      </c>
      <c r="AA315" s="25">
        <v>7.3750582900614798</v>
      </c>
      <c r="AB315" s="29">
        <f t="shared" si="9"/>
        <v>857.05552388804472</v>
      </c>
    </row>
    <row r="316" spans="1:28" hidden="1" x14ac:dyDescent="0.25">
      <c r="A316" s="37" t="s">
        <v>288</v>
      </c>
      <c r="B316" s="37" t="str">
        <f t="shared" si="10"/>
        <v>Angus2013</v>
      </c>
      <c r="C316" s="25" t="s">
        <v>248</v>
      </c>
      <c r="D316" s="25" t="s">
        <v>248</v>
      </c>
      <c r="E316" s="25" t="s">
        <v>97</v>
      </c>
      <c r="F316" s="25" t="s">
        <v>251</v>
      </c>
      <c r="G316" s="25">
        <v>2013</v>
      </c>
      <c r="H316" s="25">
        <v>136.91779752290441</v>
      </c>
      <c r="I316" s="25">
        <v>79.329052062354762</v>
      </c>
      <c r="J316" s="25">
        <v>0</v>
      </c>
      <c r="K316" s="25">
        <v>57.262238865452751</v>
      </c>
      <c r="L316" s="25">
        <v>24.328175760988703</v>
      </c>
      <c r="M316" s="25">
        <v>297.83726421170059</v>
      </c>
      <c r="N316" s="25">
        <v>128.82023004501352</v>
      </c>
      <c r="O316" s="25">
        <v>118.10670557996653</v>
      </c>
      <c r="P316" s="25">
        <v>37.223624207918178</v>
      </c>
      <c r="Q316" s="25">
        <v>284.15055983289824</v>
      </c>
      <c r="R316" s="25">
        <v>175.00534528542082</v>
      </c>
      <c r="T316" s="25">
        <v>67.614675004672179</v>
      </c>
      <c r="V316" s="25">
        <v>0.96172027054196063</v>
      </c>
      <c r="W316" s="25">
        <v>243.58174056063498</v>
      </c>
      <c r="Y316" s="25">
        <v>825.56956460523384</v>
      </c>
      <c r="Z316" s="25">
        <v>116.23999999999991</v>
      </c>
      <c r="AA316" s="25">
        <v>7.1022846232384245</v>
      </c>
      <c r="AB316" s="29">
        <f t="shared" si="9"/>
        <v>825.56956460523384</v>
      </c>
    </row>
    <row r="317" spans="1:28" hidden="1" x14ac:dyDescent="0.25">
      <c r="A317" s="37" t="s">
        <v>288</v>
      </c>
      <c r="B317" s="37" t="str">
        <f t="shared" si="10"/>
        <v>Argyll and Bute2005</v>
      </c>
      <c r="C317" s="25" t="s">
        <v>248</v>
      </c>
      <c r="D317" s="25" t="s">
        <v>248</v>
      </c>
      <c r="E317" s="25" t="s">
        <v>98</v>
      </c>
      <c r="F317" s="25" t="s">
        <v>252</v>
      </c>
      <c r="G317" s="25">
        <v>2005</v>
      </c>
      <c r="H317" s="25">
        <v>122.911615030286</v>
      </c>
      <c r="I317" s="25">
        <v>31.222324287417457</v>
      </c>
      <c r="J317" s="25">
        <v>0</v>
      </c>
      <c r="K317" s="25">
        <v>120.15089070909445</v>
      </c>
      <c r="L317" s="25">
        <v>34.020004010829268</v>
      </c>
      <c r="M317" s="25">
        <v>308.30483403762719</v>
      </c>
      <c r="N317" s="25">
        <v>170.54881078381217</v>
      </c>
      <c r="O317" s="25">
        <v>75.829115649202564</v>
      </c>
      <c r="P317" s="25">
        <v>47.612203718775021</v>
      </c>
      <c r="Q317" s="25">
        <v>293.9901301517898</v>
      </c>
      <c r="R317" s="25">
        <v>174.41548968155365</v>
      </c>
      <c r="T317" s="25">
        <v>39.220810027793007</v>
      </c>
      <c r="V317" s="25">
        <v>1.9100629116002295</v>
      </c>
      <c r="W317" s="25">
        <v>215.54636262094687</v>
      </c>
      <c r="Y317" s="25">
        <v>817.84132681036397</v>
      </c>
      <c r="Z317" s="25">
        <v>90.349999999999952</v>
      </c>
      <c r="AA317" s="25">
        <v>9.0519239270654612</v>
      </c>
      <c r="AB317" s="29">
        <f t="shared" si="9"/>
        <v>817.84132681036397</v>
      </c>
    </row>
    <row r="318" spans="1:28" hidden="1" x14ac:dyDescent="0.25">
      <c r="A318" s="37" t="s">
        <v>288</v>
      </c>
      <c r="B318" s="37" t="str">
        <f t="shared" si="10"/>
        <v>Argyll and Bute2006</v>
      </c>
      <c r="C318" s="25" t="s">
        <v>248</v>
      </c>
      <c r="D318" s="25" t="s">
        <v>248</v>
      </c>
      <c r="E318" s="25" t="s">
        <v>98</v>
      </c>
      <c r="F318" s="25" t="s">
        <v>252</v>
      </c>
      <c r="G318" s="25">
        <v>2006</v>
      </c>
      <c r="H318" s="25">
        <v>131.06324725019934</v>
      </c>
      <c r="I318" s="25">
        <v>31.909342230725009</v>
      </c>
      <c r="J318" s="25">
        <v>0</v>
      </c>
      <c r="K318" s="25">
        <v>105.95924523147389</v>
      </c>
      <c r="L318" s="25">
        <v>32.124033502598046</v>
      </c>
      <c r="M318" s="25">
        <v>301.05586821499622</v>
      </c>
      <c r="N318" s="25">
        <v>175.68343752483227</v>
      </c>
      <c r="O318" s="25">
        <v>73.652920492158117</v>
      </c>
      <c r="P318" s="25">
        <v>50.65594180256668</v>
      </c>
      <c r="Q318" s="25">
        <v>299.9922998195571</v>
      </c>
      <c r="R318" s="25">
        <v>172.22468965650808</v>
      </c>
      <c r="T318" s="25">
        <v>40.552030868358187</v>
      </c>
      <c r="V318" s="25">
        <v>2.0309403624345288</v>
      </c>
      <c r="W318" s="25">
        <v>214.80766088730081</v>
      </c>
      <c r="Y318" s="25">
        <v>815.85582892185414</v>
      </c>
      <c r="Z318" s="25">
        <v>90.869999999999933</v>
      </c>
      <c r="AA318" s="25">
        <v>8.9782747762942083</v>
      </c>
      <c r="AB318" s="29">
        <f t="shared" si="9"/>
        <v>815.85582892185414</v>
      </c>
    </row>
    <row r="319" spans="1:28" hidden="1" x14ac:dyDescent="0.25">
      <c r="A319" s="37" t="s">
        <v>288</v>
      </c>
      <c r="B319" s="37" t="str">
        <f t="shared" si="10"/>
        <v>Argyll and Bute2007</v>
      </c>
      <c r="C319" s="25" t="s">
        <v>248</v>
      </c>
      <c r="D319" s="25" t="s">
        <v>248</v>
      </c>
      <c r="E319" s="25" t="s">
        <v>98</v>
      </c>
      <c r="F319" s="25" t="s">
        <v>252</v>
      </c>
      <c r="G319" s="25">
        <v>2007</v>
      </c>
      <c r="H319" s="25">
        <v>129.66362262531732</v>
      </c>
      <c r="I319" s="25">
        <v>27.40924188165236</v>
      </c>
      <c r="J319" s="25">
        <v>0</v>
      </c>
      <c r="K319" s="25">
        <v>103.01085316606418</v>
      </c>
      <c r="L319" s="25">
        <v>30.542926565355788</v>
      </c>
      <c r="M319" s="25">
        <v>290.62664423838964</v>
      </c>
      <c r="N319" s="25">
        <v>173.61296518574662</v>
      </c>
      <c r="O319" s="25">
        <v>69.750884433578364</v>
      </c>
      <c r="P319" s="25">
        <v>47.851282825714641</v>
      </c>
      <c r="Q319" s="25">
        <v>291.21513244503961</v>
      </c>
      <c r="R319" s="25">
        <v>171.1398059541788</v>
      </c>
      <c r="T319" s="25">
        <v>42.116922376052258</v>
      </c>
      <c r="V319" s="25">
        <v>2.0180069501095024</v>
      </c>
      <c r="W319" s="25">
        <v>215.27473528034056</v>
      </c>
      <c r="Y319" s="25">
        <v>797.11651196376965</v>
      </c>
      <c r="Z319" s="25">
        <v>90.789999999999978</v>
      </c>
      <c r="AA319" s="25">
        <v>8.779783147524725</v>
      </c>
      <c r="AB319" s="29">
        <f t="shared" si="9"/>
        <v>797.11651196376965</v>
      </c>
    </row>
    <row r="320" spans="1:28" hidden="1" x14ac:dyDescent="0.25">
      <c r="A320" s="37" t="s">
        <v>288</v>
      </c>
      <c r="B320" s="37" t="str">
        <f t="shared" si="10"/>
        <v>Argyll and Bute2008</v>
      </c>
      <c r="C320" s="25" t="s">
        <v>248</v>
      </c>
      <c r="D320" s="25" t="s">
        <v>248</v>
      </c>
      <c r="E320" s="25" t="s">
        <v>98</v>
      </c>
      <c r="F320" s="25" t="s">
        <v>252</v>
      </c>
      <c r="G320" s="25">
        <v>2008</v>
      </c>
      <c r="H320" s="25">
        <v>133.08995547274296</v>
      </c>
      <c r="I320" s="25">
        <v>28.715557213355019</v>
      </c>
      <c r="J320" s="25">
        <v>0</v>
      </c>
      <c r="K320" s="25">
        <v>88.574190709427555</v>
      </c>
      <c r="L320" s="25">
        <v>28.271077119444058</v>
      </c>
      <c r="M320" s="25">
        <v>278.6507805149696</v>
      </c>
      <c r="N320" s="25">
        <v>171.01710562604882</v>
      </c>
      <c r="O320" s="25">
        <v>72.566488455726741</v>
      </c>
      <c r="P320" s="25">
        <v>51.431482012018073</v>
      </c>
      <c r="Q320" s="25">
        <v>295.01507609379365</v>
      </c>
      <c r="R320" s="25">
        <v>162.62039143756311</v>
      </c>
      <c r="T320" s="25">
        <v>42.073604634450348</v>
      </c>
      <c r="V320" s="25">
        <v>1.9487103570324766</v>
      </c>
      <c r="W320" s="25">
        <v>206.64270642904594</v>
      </c>
      <c r="Y320" s="25">
        <v>780.30856303780922</v>
      </c>
      <c r="Z320" s="25">
        <v>89.91</v>
      </c>
      <c r="AA320" s="25">
        <v>8.6787739187833299</v>
      </c>
      <c r="AB320" s="29">
        <f t="shared" si="9"/>
        <v>780.30856303780922</v>
      </c>
    </row>
    <row r="321" spans="1:28" hidden="1" x14ac:dyDescent="0.25">
      <c r="A321" s="37" t="s">
        <v>288</v>
      </c>
      <c r="B321" s="37" t="str">
        <f t="shared" si="10"/>
        <v>Argyll and Bute2009</v>
      </c>
      <c r="C321" s="25" t="s">
        <v>248</v>
      </c>
      <c r="D321" s="25" t="s">
        <v>248</v>
      </c>
      <c r="E321" s="25" t="s">
        <v>98</v>
      </c>
      <c r="F321" s="25" t="s">
        <v>252</v>
      </c>
      <c r="G321" s="25">
        <v>2009</v>
      </c>
      <c r="H321" s="25">
        <v>116.19803920132179</v>
      </c>
      <c r="I321" s="25">
        <v>28.392647843887421</v>
      </c>
      <c r="J321" s="25">
        <v>0</v>
      </c>
      <c r="K321" s="25">
        <v>89.108618331653275</v>
      </c>
      <c r="L321" s="25">
        <v>28.794871775712434</v>
      </c>
      <c r="M321" s="25">
        <v>262.49417715257493</v>
      </c>
      <c r="N321" s="25">
        <v>153.39190185575319</v>
      </c>
      <c r="O321" s="25">
        <v>66.479329138409895</v>
      </c>
      <c r="P321" s="25">
        <v>48.769939407856711</v>
      </c>
      <c r="Q321" s="25">
        <v>268.64117040201978</v>
      </c>
      <c r="R321" s="25">
        <v>158.09700541818864</v>
      </c>
      <c r="T321" s="25">
        <v>40.059723263132682</v>
      </c>
      <c r="V321" s="25">
        <v>1.7859947452020817</v>
      </c>
      <c r="W321" s="25">
        <v>199.94272342652343</v>
      </c>
      <c r="Y321" s="25">
        <v>731.078070981118</v>
      </c>
      <c r="Z321" s="25">
        <v>89.449999999999989</v>
      </c>
      <c r="AA321" s="25">
        <v>8.1730360087324545</v>
      </c>
      <c r="AB321" s="29">
        <f t="shared" si="9"/>
        <v>731.078070981118</v>
      </c>
    </row>
    <row r="322" spans="1:28" hidden="1" x14ac:dyDescent="0.25">
      <c r="A322" s="37" t="s">
        <v>288</v>
      </c>
      <c r="B322" s="37" t="str">
        <f t="shared" si="10"/>
        <v>Argyll and Bute2010</v>
      </c>
      <c r="C322" s="25" t="s">
        <v>248</v>
      </c>
      <c r="D322" s="25" t="s">
        <v>248</v>
      </c>
      <c r="E322" s="25" t="s">
        <v>98</v>
      </c>
      <c r="F322" s="25" t="s">
        <v>252</v>
      </c>
      <c r="G322" s="25">
        <v>2010</v>
      </c>
      <c r="H322" s="25">
        <v>121.34185181455148</v>
      </c>
      <c r="I322" s="25">
        <v>28.507691631598657</v>
      </c>
      <c r="J322" s="25">
        <v>0</v>
      </c>
      <c r="K322" s="25">
        <v>91.338795175556854</v>
      </c>
      <c r="L322" s="25">
        <v>29.126706882142578</v>
      </c>
      <c r="M322" s="25">
        <v>270.31504550384955</v>
      </c>
      <c r="N322" s="25">
        <v>155.67406256680374</v>
      </c>
      <c r="O322" s="25">
        <v>72.844127169889205</v>
      </c>
      <c r="P322" s="25">
        <v>53.937555327671227</v>
      </c>
      <c r="Q322" s="25">
        <v>282.45574506436418</v>
      </c>
      <c r="R322" s="25">
        <v>156.64812637860638</v>
      </c>
      <c r="T322" s="25">
        <v>40.022617934506435</v>
      </c>
      <c r="V322" s="25">
        <v>1.7961641957576211</v>
      </c>
      <c r="W322" s="25">
        <v>198.46690850887043</v>
      </c>
      <c r="Y322" s="25">
        <v>751.23769907708402</v>
      </c>
      <c r="Z322" s="25">
        <v>88.619999999999933</v>
      </c>
      <c r="AA322" s="25">
        <v>8.4770672430273599</v>
      </c>
      <c r="AB322" s="29">
        <f t="shared" si="9"/>
        <v>751.23769907708402</v>
      </c>
    </row>
    <row r="323" spans="1:28" hidden="1" x14ac:dyDescent="0.25">
      <c r="A323" s="37" t="s">
        <v>288</v>
      </c>
      <c r="B323" s="37" t="str">
        <f t="shared" si="10"/>
        <v>Argyll and Bute2011</v>
      </c>
      <c r="C323" s="25" t="s">
        <v>248</v>
      </c>
      <c r="D323" s="25" t="s">
        <v>248</v>
      </c>
      <c r="E323" s="25" t="s">
        <v>98</v>
      </c>
      <c r="F323" s="25" t="s">
        <v>252</v>
      </c>
      <c r="G323" s="25">
        <v>2011</v>
      </c>
      <c r="H323" s="25">
        <v>111.56592690189375</v>
      </c>
      <c r="I323" s="25">
        <v>25.239496330674424</v>
      </c>
      <c r="J323" s="25">
        <v>0</v>
      </c>
      <c r="K323" s="25">
        <v>81.521609963082327</v>
      </c>
      <c r="L323" s="25">
        <v>29.507484391128241</v>
      </c>
      <c r="M323" s="25">
        <v>247.8345175867787</v>
      </c>
      <c r="N323" s="25">
        <v>145.94920344729394</v>
      </c>
      <c r="O323" s="25">
        <v>61.28150743628769</v>
      </c>
      <c r="P323" s="25">
        <v>45.10239211023395</v>
      </c>
      <c r="Q323" s="25">
        <v>252.33310299381557</v>
      </c>
      <c r="R323" s="25">
        <v>155.16975985316503</v>
      </c>
      <c r="T323" s="25">
        <v>37.616841623347916</v>
      </c>
      <c r="V323" s="25">
        <v>1.7659801755765647</v>
      </c>
      <c r="W323" s="25">
        <v>194.55258165208951</v>
      </c>
      <c r="Y323" s="25">
        <v>694.72020223268385</v>
      </c>
      <c r="Z323" s="25">
        <v>88.93</v>
      </c>
      <c r="AA323" s="25">
        <v>7.8119892300987717</v>
      </c>
      <c r="AB323" s="29">
        <f t="shared" ref="AB323:AB386" si="11">Y323-X323</f>
        <v>694.72020223268385</v>
      </c>
    </row>
    <row r="324" spans="1:28" hidden="1" x14ac:dyDescent="0.25">
      <c r="A324" s="37" t="s">
        <v>288</v>
      </c>
      <c r="B324" s="37" t="str">
        <f t="shared" si="10"/>
        <v>Argyll and Bute2012</v>
      </c>
      <c r="C324" s="25" t="s">
        <v>248</v>
      </c>
      <c r="D324" s="25" t="s">
        <v>248</v>
      </c>
      <c r="E324" s="25" t="s">
        <v>98</v>
      </c>
      <c r="F324" s="25" t="s">
        <v>252</v>
      </c>
      <c r="G324" s="25">
        <v>2012</v>
      </c>
      <c r="H324" s="25">
        <v>133.8573749980664</v>
      </c>
      <c r="I324" s="25">
        <v>30.827658656694357</v>
      </c>
      <c r="J324" s="25">
        <v>0</v>
      </c>
      <c r="K324" s="25">
        <v>64.502664964715336</v>
      </c>
      <c r="L324" s="25">
        <v>29.381976352571883</v>
      </c>
      <c r="M324" s="25">
        <v>258.56967497204801</v>
      </c>
      <c r="N324" s="25">
        <v>156.31508757106047</v>
      </c>
      <c r="O324" s="25">
        <v>66.858876409939668</v>
      </c>
      <c r="P324" s="25">
        <v>43.460726271547337</v>
      </c>
      <c r="Q324" s="25">
        <v>266.6346902525475</v>
      </c>
      <c r="R324" s="25">
        <v>155.74374608377406</v>
      </c>
      <c r="T324" s="25">
        <v>35.564957078527982</v>
      </c>
      <c r="V324" s="25">
        <v>1.7452710873599651</v>
      </c>
      <c r="W324" s="25">
        <v>193.05397424966199</v>
      </c>
      <c r="Y324" s="25">
        <v>718.25833947425747</v>
      </c>
      <c r="Z324" s="25">
        <v>86.900000000000048</v>
      </c>
      <c r="AA324" s="25">
        <v>8.2653433771491027</v>
      </c>
      <c r="AB324" s="29">
        <f t="shared" si="11"/>
        <v>718.25833947425747</v>
      </c>
    </row>
    <row r="325" spans="1:28" hidden="1" x14ac:dyDescent="0.25">
      <c r="A325" s="37" t="s">
        <v>288</v>
      </c>
      <c r="B325" s="37" t="str">
        <f t="shared" si="10"/>
        <v>Argyll and Bute2013</v>
      </c>
      <c r="C325" s="25" t="s">
        <v>248</v>
      </c>
      <c r="D325" s="25" t="s">
        <v>248</v>
      </c>
      <c r="E325" s="25" t="s">
        <v>98</v>
      </c>
      <c r="F325" s="25" t="s">
        <v>252</v>
      </c>
      <c r="G325" s="25">
        <v>2013</v>
      </c>
      <c r="H325" s="25">
        <v>116.14836533610881</v>
      </c>
      <c r="I325" s="25">
        <v>30.751188571562256</v>
      </c>
      <c r="J325" s="25">
        <v>0</v>
      </c>
      <c r="K325" s="25">
        <v>66.827751912642427</v>
      </c>
      <c r="L325" s="25">
        <v>28.74838127580739</v>
      </c>
      <c r="M325" s="25">
        <v>242.47568709612091</v>
      </c>
      <c r="N325" s="25">
        <v>136.85264692665899</v>
      </c>
      <c r="O325" s="25">
        <v>68.759290593639506</v>
      </c>
      <c r="P325" s="25">
        <v>41.048697106936885</v>
      </c>
      <c r="Q325" s="25">
        <v>246.6606346272354</v>
      </c>
      <c r="R325" s="25">
        <v>154.22202780526123</v>
      </c>
      <c r="T325" s="25">
        <v>36.136845490514162</v>
      </c>
      <c r="V325" s="25">
        <v>1.7949977463235733</v>
      </c>
      <c r="W325" s="25">
        <v>192.15387104209896</v>
      </c>
      <c r="Y325" s="25">
        <v>681.29019276545523</v>
      </c>
      <c r="Z325" s="25">
        <v>88.050000000000011</v>
      </c>
      <c r="AA325" s="25">
        <v>7.7375376804708136</v>
      </c>
      <c r="AB325" s="29">
        <f t="shared" si="11"/>
        <v>681.29019276545523</v>
      </c>
    </row>
    <row r="326" spans="1:28" hidden="1" x14ac:dyDescent="0.25">
      <c r="A326" s="37" t="s">
        <v>288</v>
      </c>
      <c r="B326" s="37" t="str">
        <f t="shared" si="10"/>
        <v>Clackmannanshire2005</v>
      </c>
      <c r="C326" s="25" t="s">
        <v>248</v>
      </c>
      <c r="D326" s="25" t="s">
        <v>248</v>
      </c>
      <c r="E326" s="25" t="s">
        <v>99</v>
      </c>
      <c r="F326" s="25" t="s">
        <v>253</v>
      </c>
      <c r="G326" s="25">
        <v>2005</v>
      </c>
      <c r="H326" s="25">
        <v>118.86089934822797</v>
      </c>
      <c r="I326" s="25">
        <v>88.999518567058999</v>
      </c>
      <c r="J326" s="25">
        <v>0</v>
      </c>
      <c r="K326" s="25">
        <v>6.2148232393857707</v>
      </c>
      <c r="L326" s="25">
        <v>2.9119227529019804</v>
      </c>
      <c r="M326" s="25">
        <v>216.98716390757471</v>
      </c>
      <c r="N326" s="25">
        <v>54.106175870530585</v>
      </c>
      <c r="O326" s="25">
        <v>73.737838525750945</v>
      </c>
      <c r="P326" s="25">
        <v>7.0321045505986781</v>
      </c>
      <c r="Q326" s="25">
        <v>134.87611894688021</v>
      </c>
      <c r="R326" s="25">
        <v>34.853739192698768</v>
      </c>
      <c r="T326" s="25">
        <v>33.178657187913736</v>
      </c>
      <c r="V326" s="25">
        <v>0.29380899844962755</v>
      </c>
      <c r="W326" s="25">
        <v>68.326205379062145</v>
      </c>
      <c r="Y326" s="25">
        <v>420.18948823351701</v>
      </c>
      <c r="Z326" s="25">
        <v>49.160000000000025</v>
      </c>
      <c r="AA326" s="25">
        <v>8.5473858468982264</v>
      </c>
      <c r="AB326" s="29">
        <f t="shared" si="11"/>
        <v>420.18948823351701</v>
      </c>
    </row>
    <row r="327" spans="1:28" hidden="1" x14ac:dyDescent="0.25">
      <c r="A327" s="37" t="s">
        <v>288</v>
      </c>
      <c r="B327" s="37" t="str">
        <f t="shared" si="10"/>
        <v>Clackmannanshire2006</v>
      </c>
      <c r="C327" s="25" t="s">
        <v>248</v>
      </c>
      <c r="D327" s="25" t="s">
        <v>248</v>
      </c>
      <c r="E327" s="25" t="s">
        <v>99</v>
      </c>
      <c r="F327" s="25" t="s">
        <v>253</v>
      </c>
      <c r="G327" s="25">
        <v>2006</v>
      </c>
      <c r="H327" s="25">
        <v>128.10647781824952</v>
      </c>
      <c r="I327" s="25">
        <v>86.368013778983581</v>
      </c>
      <c r="J327" s="25">
        <v>0</v>
      </c>
      <c r="K327" s="25">
        <v>5.9929989856009964</v>
      </c>
      <c r="L327" s="25">
        <v>2.7549337835365466</v>
      </c>
      <c r="M327" s="25">
        <v>223.22242436637066</v>
      </c>
      <c r="N327" s="25">
        <v>56.596408363231568</v>
      </c>
      <c r="O327" s="25">
        <v>70.483209329259836</v>
      </c>
      <c r="P327" s="25">
        <v>6.7338675890650359</v>
      </c>
      <c r="Q327" s="25">
        <v>133.81348528155644</v>
      </c>
      <c r="R327" s="25">
        <v>34.610161597502533</v>
      </c>
      <c r="T327" s="25">
        <v>34.107422043870308</v>
      </c>
      <c r="V327" s="25">
        <v>0.33138112779876189</v>
      </c>
      <c r="W327" s="25">
        <v>69.048964769171604</v>
      </c>
      <c r="Y327" s="25">
        <v>426.08487441709872</v>
      </c>
      <c r="Z327" s="25">
        <v>49.539999999999978</v>
      </c>
      <c r="AA327" s="25">
        <v>8.6008250790694163</v>
      </c>
      <c r="AB327" s="29">
        <f t="shared" si="11"/>
        <v>426.08487441709872</v>
      </c>
    </row>
    <row r="328" spans="1:28" hidden="1" x14ac:dyDescent="0.25">
      <c r="A328" s="37" t="s">
        <v>288</v>
      </c>
      <c r="B328" s="37" t="str">
        <f t="shared" si="10"/>
        <v>Clackmannanshire2007</v>
      </c>
      <c r="C328" s="25" t="s">
        <v>248</v>
      </c>
      <c r="D328" s="25" t="s">
        <v>248</v>
      </c>
      <c r="E328" s="25" t="s">
        <v>99</v>
      </c>
      <c r="F328" s="25" t="s">
        <v>253</v>
      </c>
      <c r="G328" s="25">
        <v>2007</v>
      </c>
      <c r="H328" s="25">
        <v>134.54519827993005</v>
      </c>
      <c r="I328" s="25">
        <v>148.90996011371979</v>
      </c>
      <c r="J328" s="25">
        <v>0</v>
      </c>
      <c r="K328" s="25">
        <v>6.061765149512131</v>
      </c>
      <c r="L328" s="25">
        <v>2.6429041128052484</v>
      </c>
      <c r="M328" s="25">
        <v>292.15982765596726</v>
      </c>
      <c r="N328" s="25">
        <v>56.25244871049054</v>
      </c>
      <c r="O328" s="25">
        <v>69.41742150579077</v>
      </c>
      <c r="P328" s="25">
        <v>6.2027214281522323</v>
      </c>
      <c r="Q328" s="25">
        <v>131.87259164443356</v>
      </c>
      <c r="R328" s="25">
        <v>34.804659085710483</v>
      </c>
      <c r="T328" s="25">
        <v>35.621873666553192</v>
      </c>
      <c r="V328" s="25">
        <v>0.32715894437705795</v>
      </c>
      <c r="W328" s="25">
        <v>70.753691696640743</v>
      </c>
      <c r="Y328" s="25">
        <v>494.78611099704159</v>
      </c>
      <c r="Z328" s="25">
        <v>50.59999999999998</v>
      </c>
      <c r="AA328" s="25">
        <v>9.7783816402577433</v>
      </c>
      <c r="AB328" s="29">
        <f t="shared" si="11"/>
        <v>494.78611099704159</v>
      </c>
    </row>
    <row r="329" spans="1:28" hidden="1" x14ac:dyDescent="0.25">
      <c r="A329" s="37" t="s">
        <v>288</v>
      </c>
      <c r="B329" s="37" t="str">
        <f t="shared" si="10"/>
        <v>Clackmannanshire2008</v>
      </c>
      <c r="C329" s="25" t="s">
        <v>248</v>
      </c>
      <c r="D329" s="25" t="s">
        <v>248</v>
      </c>
      <c r="E329" s="25" t="s">
        <v>99</v>
      </c>
      <c r="F329" s="25" t="s">
        <v>253</v>
      </c>
      <c r="G329" s="25">
        <v>2008</v>
      </c>
      <c r="H329" s="25">
        <v>136.19413425033767</v>
      </c>
      <c r="I329" s="25">
        <v>161.03616313223347</v>
      </c>
      <c r="J329" s="25">
        <v>0</v>
      </c>
      <c r="K329" s="25">
        <v>7.642704018965059</v>
      </c>
      <c r="L329" s="25">
        <v>2.5629224032778679</v>
      </c>
      <c r="M329" s="25">
        <v>307.43592380481408</v>
      </c>
      <c r="N329" s="25">
        <v>54.876001985067788</v>
      </c>
      <c r="O329" s="25">
        <v>70.623862726515839</v>
      </c>
      <c r="P329" s="25">
        <v>6.7680991552005647</v>
      </c>
      <c r="Q329" s="25">
        <v>132.26796386678419</v>
      </c>
      <c r="R329" s="25">
        <v>33.174884786470983</v>
      </c>
      <c r="T329" s="25">
        <v>35.639512916223666</v>
      </c>
      <c r="V329" s="25">
        <v>0.32065109874748127</v>
      </c>
      <c r="W329" s="25">
        <v>69.135048801442124</v>
      </c>
      <c r="Y329" s="25">
        <v>508.83893647304035</v>
      </c>
      <c r="Z329" s="25">
        <v>51.190000000000033</v>
      </c>
      <c r="AA329" s="25">
        <v>9.9402019236772805</v>
      </c>
      <c r="AB329" s="29">
        <f t="shared" si="11"/>
        <v>508.83893647304035</v>
      </c>
    </row>
    <row r="330" spans="1:28" hidden="1" x14ac:dyDescent="0.25">
      <c r="A330" s="37" t="s">
        <v>288</v>
      </c>
      <c r="B330" s="37" t="str">
        <f t="shared" si="10"/>
        <v>Clackmannanshire2009</v>
      </c>
      <c r="C330" s="25" t="s">
        <v>248</v>
      </c>
      <c r="D330" s="25" t="s">
        <v>248</v>
      </c>
      <c r="E330" s="25" t="s">
        <v>99</v>
      </c>
      <c r="F330" s="25" t="s">
        <v>253</v>
      </c>
      <c r="G330" s="25">
        <v>2009</v>
      </c>
      <c r="H330" s="25">
        <v>114.36568596986129</v>
      </c>
      <c r="I330" s="25">
        <v>97.856424902725394</v>
      </c>
      <c r="J330" s="25">
        <v>0</v>
      </c>
      <c r="K330" s="25">
        <v>6.5142967456859342</v>
      </c>
      <c r="L330" s="25">
        <v>2.6300556800918677</v>
      </c>
      <c r="M330" s="25">
        <v>221.36646329836447</v>
      </c>
      <c r="N330" s="25">
        <v>48.479802031184867</v>
      </c>
      <c r="O330" s="25">
        <v>64.772029369996318</v>
      </c>
      <c r="P330" s="25">
        <v>5.9761555281597367</v>
      </c>
      <c r="Q330" s="25">
        <v>119.22798692934093</v>
      </c>
      <c r="R330" s="25">
        <v>33.302241048386456</v>
      </c>
      <c r="T330" s="25">
        <v>34.458460784358536</v>
      </c>
      <c r="V330" s="25">
        <v>0.29286404354357698</v>
      </c>
      <c r="W330" s="25">
        <v>68.053565876288559</v>
      </c>
      <c r="Y330" s="25">
        <v>408.648016103994</v>
      </c>
      <c r="Z330" s="25">
        <v>51.289999999999978</v>
      </c>
      <c r="AA330" s="25">
        <v>7.9674013668160297</v>
      </c>
      <c r="AB330" s="29">
        <f t="shared" si="11"/>
        <v>408.648016103994</v>
      </c>
    </row>
    <row r="331" spans="1:28" hidden="1" x14ac:dyDescent="0.25">
      <c r="A331" s="37" t="s">
        <v>288</v>
      </c>
      <c r="B331" s="37" t="str">
        <f t="shared" si="10"/>
        <v>Clackmannanshire2010</v>
      </c>
      <c r="C331" s="25" t="s">
        <v>248</v>
      </c>
      <c r="D331" s="25" t="s">
        <v>248</v>
      </c>
      <c r="E331" s="25" t="s">
        <v>99</v>
      </c>
      <c r="F331" s="25" t="s">
        <v>253</v>
      </c>
      <c r="G331" s="25">
        <v>2010</v>
      </c>
      <c r="H331" s="25">
        <v>121.02737281556867</v>
      </c>
      <c r="I331" s="25">
        <v>175.1097957128249</v>
      </c>
      <c r="J331" s="25">
        <v>0</v>
      </c>
      <c r="K331" s="25">
        <v>7.2181012546900831</v>
      </c>
      <c r="L331" s="25">
        <v>2.6611274248559309</v>
      </c>
      <c r="M331" s="25">
        <v>306.01639720793952</v>
      </c>
      <c r="N331" s="25">
        <v>49.100471241412066</v>
      </c>
      <c r="O331" s="25">
        <v>71.147064187104618</v>
      </c>
      <c r="P331" s="25">
        <v>6.479175761659711</v>
      </c>
      <c r="Q331" s="25">
        <v>126.72671119017639</v>
      </c>
      <c r="R331" s="25">
        <v>33.596468420105708</v>
      </c>
      <c r="T331" s="25">
        <v>34.108344992333166</v>
      </c>
      <c r="V331" s="25">
        <v>0.31156267499338819</v>
      </c>
      <c r="W331" s="25">
        <v>68.016376087432263</v>
      </c>
      <c r="Y331" s="25">
        <v>500.75948448554823</v>
      </c>
      <c r="Z331" s="25">
        <v>51.329999999999984</v>
      </c>
      <c r="AA331" s="25">
        <v>9.7556883788339839</v>
      </c>
      <c r="AB331" s="29">
        <f t="shared" si="11"/>
        <v>500.75948448554823</v>
      </c>
    </row>
    <row r="332" spans="1:28" hidden="1" x14ac:dyDescent="0.25">
      <c r="A332" s="37" t="s">
        <v>288</v>
      </c>
      <c r="B332" s="37" t="str">
        <f t="shared" si="10"/>
        <v>Clackmannanshire2011</v>
      </c>
      <c r="C332" s="25" t="s">
        <v>248</v>
      </c>
      <c r="D332" s="25" t="s">
        <v>248</v>
      </c>
      <c r="E332" s="25" t="s">
        <v>99</v>
      </c>
      <c r="F332" s="25" t="s">
        <v>253</v>
      </c>
      <c r="G332" s="25">
        <v>2011</v>
      </c>
      <c r="H332" s="25">
        <v>116.31929669493067</v>
      </c>
      <c r="I332" s="25">
        <v>154.0846159049801</v>
      </c>
      <c r="J332" s="25">
        <v>0</v>
      </c>
      <c r="K332" s="25">
        <v>5.8017026870842789</v>
      </c>
      <c r="L332" s="25">
        <v>2.704520501871285</v>
      </c>
      <c r="M332" s="25">
        <v>278.91013578886634</v>
      </c>
      <c r="N332" s="25">
        <v>46.925701679199612</v>
      </c>
      <c r="O332" s="25">
        <v>58.306936007996313</v>
      </c>
      <c r="P332" s="25">
        <v>5.726560925773275</v>
      </c>
      <c r="Q332" s="25">
        <v>110.9591986129692</v>
      </c>
      <c r="R332" s="25">
        <v>33.095217025179522</v>
      </c>
      <c r="T332" s="25">
        <v>32.712545564637665</v>
      </c>
      <c r="V332" s="25">
        <v>0.29027470289153956</v>
      </c>
      <c r="W332" s="25">
        <v>66.098037292708725</v>
      </c>
      <c r="Y332" s="25">
        <v>455.96737169454434</v>
      </c>
      <c r="Z332" s="25">
        <v>51.5</v>
      </c>
      <c r="AA332" s="25">
        <v>8.8537353727095986</v>
      </c>
      <c r="AB332" s="29">
        <f t="shared" si="11"/>
        <v>455.96737169454434</v>
      </c>
    </row>
    <row r="333" spans="1:28" hidden="1" x14ac:dyDescent="0.25">
      <c r="A333" s="37" t="s">
        <v>288</v>
      </c>
      <c r="B333" s="37" t="str">
        <f t="shared" si="10"/>
        <v>Clackmannanshire2012</v>
      </c>
      <c r="C333" s="25" t="s">
        <v>248</v>
      </c>
      <c r="D333" s="25" t="s">
        <v>248</v>
      </c>
      <c r="E333" s="25" t="s">
        <v>99</v>
      </c>
      <c r="F333" s="25" t="s">
        <v>253</v>
      </c>
      <c r="G333" s="25">
        <v>2012</v>
      </c>
      <c r="H333" s="25">
        <v>67.855529062652764</v>
      </c>
      <c r="I333" s="25">
        <v>162.41411751192146</v>
      </c>
      <c r="J333" s="25">
        <v>0</v>
      </c>
      <c r="K333" s="25">
        <v>6.2701473950301967</v>
      </c>
      <c r="L333" s="25">
        <v>2.6880764773749388</v>
      </c>
      <c r="M333" s="25">
        <v>239.22787044697935</v>
      </c>
      <c r="N333" s="25">
        <v>48.887564027154703</v>
      </c>
      <c r="O333" s="25">
        <v>64.401333568957682</v>
      </c>
      <c r="P333" s="25">
        <v>5.5179004910592742</v>
      </c>
      <c r="Q333" s="25">
        <v>118.80679808717166</v>
      </c>
      <c r="R333" s="25">
        <v>33.038164822782527</v>
      </c>
      <c r="T333" s="25">
        <v>31.563589775798363</v>
      </c>
      <c r="V333" s="25">
        <v>0.28091138080158046</v>
      </c>
      <c r="W333" s="25">
        <v>64.88266597938248</v>
      </c>
      <c r="Y333" s="25">
        <v>422.91733451353349</v>
      </c>
      <c r="Z333" s="25">
        <v>51.27999999999998</v>
      </c>
      <c r="AA333" s="25">
        <v>8.2472179117303757</v>
      </c>
      <c r="AB333" s="29">
        <f t="shared" si="11"/>
        <v>422.91733451353349</v>
      </c>
    </row>
    <row r="334" spans="1:28" hidden="1" x14ac:dyDescent="0.25">
      <c r="A334" s="37" t="s">
        <v>288</v>
      </c>
      <c r="B334" s="37" t="str">
        <f t="shared" si="10"/>
        <v>Clackmannanshire2013</v>
      </c>
      <c r="C334" s="25" t="s">
        <v>248</v>
      </c>
      <c r="D334" s="25" t="s">
        <v>248</v>
      </c>
      <c r="E334" s="25" t="s">
        <v>99</v>
      </c>
      <c r="F334" s="25" t="s">
        <v>253</v>
      </c>
      <c r="G334" s="25">
        <v>2013</v>
      </c>
      <c r="H334" s="25">
        <v>63.673828945299761</v>
      </c>
      <c r="I334" s="25">
        <v>171.32246535675679</v>
      </c>
      <c r="J334" s="25">
        <v>0</v>
      </c>
      <c r="K334" s="25">
        <v>5.2076306094004501</v>
      </c>
      <c r="L334" s="25">
        <v>2.6165357756965317</v>
      </c>
      <c r="M334" s="25">
        <v>242.82046068715351</v>
      </c>
      <c r="N334" s="25">
        <v>44.178970863499138</v>
      </c>
      <c r="O334" s="25">
        <v>65.258234611056366</v>
      </c>
      <c r="P334" s="25">
        <v>5.9044558085701704</v>
      </c>
      <c r="Q334" s="25">
        <v>115.34166128312567</v>
      </c>
      <c r="R334" s="25">
        <v>30.560815318195289</v>
      </c>
      <c r="T334" s="25">
        <v>31.626088582536305</v>
      </c>
      <c r="V334" s="25">
        <v>0.27820681064709951</v>
      </c>
      <c r="W334" s="25">
        <v>62.465110711378692</v>
      </c>
      <c r="Y334" s="25">
        <v>420.62723268165786</v>
      </c>
      <c r="Z334" s="25">
        <v>51.27999999999998</v>
      </c>
      <c r="AA334" s="25">
        <v>8.2025591396579181</v>
      </c>
      <c r="AB334" s="29">
        <f t="shared" si="11"/>
        <v>420.62723268165786</v>
      </c>
    </row>
    <row r="335" spans="1:28" hidden="1" x14ac:dyDescent="0.25">
      <c r="A335" s="37" t="s">
        <v>288</v>
      </c>
      <c r="B335" s="37" t="str">
        <f t="shared" si="10"/>
        <v>Dumfries and Galloway2005</v>
      </c>
      <c r="C335" s="25" t="s">
        <v>248</v>
      </c>
      <c r="D335" s="25" t="s">
        <v>248</v>
      </c>
      <c r="E335" s="25" t="s">
        <v>100</v>
      </c>
      <c r="F335" s="25" t="s">
        <v>254</v>
      </c>
      <c r="G335" s="25">
        <v>2005</v>
      </c>
      <c r="H335" s="25">
        <v>301.63933866132805</v>
      </c>
      <c r="I335" s="25">
        <v>109.30854403232325</v>
      </c>
      <c r="J335" s="25">
        <v>3.6097781153335502</v>
      </c>
      <c r="K335" s="25">
        <v>90.027698879968227</v>
      </c>
      <c r="L335" s="25">
        <v>145.28423336715932</v>
      </c>
      <c r="M335" s="25">
        <v>649.86959305611242</v>
      </c>
      <c r="N335" s="25">
        <v>210.71599564984663</v>
      </c>
      <c r="O335" s="25">
        <v>142.1374808359142</v>
      </c>
      <c r="P335" s="25">
        <v>101.66167921172502</v>
      </c>
      <c r="Q335" s="25">
        <v>454.51515569748585</v>
      </c>
      <c r="R335" s="25">
        <v>258.66463169849186</v>
      </c>
      <c r="T335" s="25">
        <v>68.351077033089211</v>
      </c>
      <c r="V335" s="25">
        <v>1.7581844604442081</v>
      </c>
      <c r="W335" s="25">
        <v>328.7738931920253</v>
      </c>
      <c r="Y335" s="25">
        <v>1433.1586419456235</v>
      </c>
      <c r="Z335" s="25">
        <v>149.61999999999992</v>
      </c>
      <c r="AA335" s="25">
        <v>9.5786568770593785</v>
      </c>
      <c r="AB335" s="29">
        <f t="shared" si="11"/>
        <v>1433.1586419456235</v>
      </c>
    </row>
    <row r="336" spans="1:28" hidden="1" x14ac:dyDescent="0.25">
      <c r="A336" s="37" t="s">
        <v>288</v>
      </c>
      <c r="B336" s="37" t="str">
        <f t="shared" si="10"/>
        <v>Dumfries and Galloway2006</v>
      </c>
      <c r="C336" s="25" t="s">
        <v>248</v>
      </c>
      <c r="D336" s="25" t="s">
        <v>248</v>
      </c>
      <c r="E336" s="25" t="s">
        <v>100</v>
      </c>
      <c r="F336" s="25" t="s">
        <v>254</v>
      </c>
      <c r="G336" s="25">
        <v>2006</v>
      </c>
      <c r="H336" s="25">
        <v>279.10960212756294</v>
      </c>
      <c r="I336" s="25">
        <v>105.66301747477478</v>
      </c>
      <c r="J336" s="25">
        <v>2.9260766410012655</v>
      </c>
      <c r="K336" s="25">
        <v>82.990624062458338</v>
      </c>
      <c r="L336" s="25">
        <v>137.19984298109418</v>
      </c>
      <c r="M336" s="25">
        <v>607.88916328689152</v>
      </c>
      <c r="N336" s="25">
        <v>214.66495038951476</v>
      </c>
      <c r="O336" s="25">
        <v>132.45352181531192</v>
      </c>
      <c r="P336" s="25">
        <v>106.79778655449205</v>
      </c>
      <c r="Q336" s="25">
        <v>453.91625875931874</v>
      </c>
      <c r="R336" s="25">
        <v>261.55549121374565</v>
      </c>
      <c r="T336" s="25">
        <v>71.265114666571179</v>
      </c>
      <c r="V336" s="25">
        <v>1.9461043022394551</v>
      </c>
      <c r="W336" s="25">
        <v>334.76671018255632</v>
      </c>
      <c r="Y336" s="25">
        <v>1396.5721322287666</v>
      </c>
      <c r="Z336" s="25">
        <v>149.78000000000006</v>
      </c>
      <c r="AA336" s="25">
        <v>9.3241563107809196</v>
      </c>
      <c r="AB336" s="29">
        <f t="shared" si="11"/>
        <v>1396.5721322287666</v>
      </c>
    </row>
    <row r="337" spans="1:28" hidden="1" x14ac:dyDescent="0.25">
      <c r="A337" s="37" t="s">
        <v>288</v>
      </c>
      <c r="B337" s="37" t="str">
        <f t="shared" si="10"/>
        <v>Dumfries and Galloway2007</v>
      </c>
      <c r="C337" s="25" t="s">
        <v>248</v>
      </c>
      <c r="D337" s="25" t="s">
        <v>248</v>
      </c>
      <c r="E337" s="25" t="s">
        <v>100</v>
      </c>
      <c r="F337" s="25" t="s">
        <v>254</v>
      </c>
      <c r="G337" s="25">
        <v>2007</v>
      </c>
      <c r="H337" s="25">
        <v>320.84740176063877</v>
      </c>
      <c r="I337" s="25">
        <v>98.774753699682378</v>
      </c>
      <c r="J337" s="25">
        <v>2.7929309311144359</v>
      </c>
      <c r="K337" s="25">
        <v>81.824340735660087</v>
      </c>
      <c r="L337" s="25">
        <v>131.03021378982456</v>
      </c>
      <c r="M337" s="25">
        <v>635.26964091692025</v>
      </c>
      <c r="N337" s="25">
        <v>214.95864399809236</v>
      </c>
      <c r="O337" s="25">
        <v>129.85952690029541</v>
      </c>
      <c r="P337" s="25">
        <v>96.404404223209795</v>
      </c>
      <c r="Q337" s="25">
        <v>441.22257512159752</v>
      </c>
      <c r="R337" s="25">
        <v>265.72383940364188</v>
      </c>
      <c r="T337" s="25">
        <v>74.42713469674284</v>
      </c>
      <c r="V337" s="25">
        <v>1.9496429692235022</v>
      </c>
      <c r="W337" s="25">
        <v>342.10061706960818</v>
      </c>
      <c r="Y337" s="25">
        <v>1418.5928331081261</v>
      </c>
      <c r="Z337" s="25">
        <v>150.36999999999992</v>
      </c>
      <c r="AA337" s="25">
        <v>9.4340149837609015</v>
      </c>
      <c r="AB337" s="29">
        <f t="shared" si="11"/>
        <v>1418.5928331081261</v>
      </c>
    </row>
    <row r="338" spans="1:28" hidden="1" x14ac:dyDescent="0.25">
      <c r="A338" s="37" t="s">
        <v>288</v>
      </c>
      <c r="B338" s="37" t="str">
        <f t="shared" si="10"/>
        <v>Dumfries and Galloway2008</v>
      </c>
      <c r="C338" s="25" t="s">
        <v>248</v>
      </c>
      <c r="D338" s="25" t="s">
        <v>248</v>
      </c>
      <c r="E338" s="25" t="s">
        <v>100</v>
      </c>
      <c r="F338" s="25" t="s">
        <v>254</v>
      </c>
      <c r="G338" s="25">
        <v>2008</v>
      </c>
      <c r="H338" s="25">
        <v>272.93789284641872</v>
      </c>
      <c r="I338" s="25">
        <v>111.37411762333662</v>
      </c>
      <c r="J338" s="25">
        <v>2.8454328230663486</v>
      </c>
      <c r="K338" s="25">
        <v>74.411640352335539</v>
      </c>
      <c r="L338" s="25">
        <v>126.9303238107008</v>
      </c>
      <c r="M338" s="25">
        <v>588.49940745585809</v>
      </c>
      <c r="N338" s="25">
        <v>209.9531448990553</v>
      </c>
      <c r="O338" s="25">
        <v>135.96579116797707</v>
      </c>
      <c r="P338" s="25">
        <v>102.91308060558735</v>
      </c>
      <c r="Q338" s="25">
        <v>448.83201667261977</v>
      </c>
      <c r="R338" s="25">
        <v>253.51461931781591</v>
      </c>
      <c r="T338" s="25">
        <v>74.209400553807725</v>
      </c>
      <c r="V338" s="25">
        <v>1.8924117785086518</v>
      </c>
      <c r="W338" s="25">
        <v>329.61643165013226</v>
      </c>
      <c r="Y338" s="25">
        <v>1366.9478557786101</v>
      </c>
      <c r="Z338" s="25">
        <v>151.0100000000001</v>
      </c>
      <c r="AA338" s="25">
        <v>9.0520353339421842</v>
      </c>
      <c r="AB338" s="29">
        <f t="shared" si="11"/>
        <v>1366.9478557786101</v>
      </c>
    </row>
    <row r="339" spans="1:28" hidden="1" x14ac:dyDescent="0.25">
      <c r="A339" s="37" t="s">
        <v>288</v>
      </c>
      <c r="B339" s="37" t="str">
        <f t="shared" si="10"/>
        <v>Dumfries and Galloway2009</v>
      </c>
      <c r="C339" s="25" t="s">
        <v>248</v>
      </c>
      <c r="D339" s="25" t="s">
        <v>248</v>
      </c>
      <c r="E339" s="25" t="s">
        <v>100</v>
      </c>
      <c r="F339" s="25" t="s">
        <v>254</v>
      </c>
      <c r="G339" s="25">
        <v>2009</v>
      </c>
      <c r="H339" s="25">
        <v>267.21853770163682</v>
      </c>
      <c r="I339" s="25">
        <v>77.713614807612387</v>
      </c>
      <c r="J339" s="25">
        <v>2.9523481275174328</v>
      </c>
      <c r="K339" s="25">
        <v>70.931391609727399</v>
      </c>
      <c r="L339" s="25">
        <v>130.18905828798006</v>
      </c>
      <c r="M339" s="25">
        <v>549.00495053447412</v>
      </c>
      <c r="N339" s="25">
        <v>186.8503419400981</v>
      </c>
      <c r="O339" s="25">
        <v>127.62332970910514</v>
      </c>
      <c r="P339" s="25">
        <v>98.284962494190992</v>
      </c>
      <c r="Q339" s="25">
        <v>412.75863414339426</v>
      </c>
      <c r="R339" s="25">
        <v>242.44873093541548</v>
      </c>
      <c r="T339" s="25">
        <v>71.08316296131359</v>
      </c>
      <c r="V339" s="25">
        <v>1.7169072173226587</v>
      </c>
      <c r="W339" s="25">
        <v>315.24880111405173</v>
      </c>
      <c r="Y339" s="25">
        <v>1277.01238579192</v>
      </c>
      <c r="Z339" s="25">
        <v>151.15999999999994</v>
      </c>
      <c r="AA339" s="25">
        <v>8.4480840552521865</v>
      </c>
      <c r="AB339" s="29">
        <f t="shared" si="11"/>
        <v>1277.01238579192</v>
      </c>
    </row>
    <row r="340" spans="1:28" hidden="1" x14ac:dyDescent="0.25">
      <c r="A340" s="37" t="s">
        <v>288</v>
      </c>
      <c r="B340" s="37" t="str">
        <f t="shared" si="10"/>
        <v>Dumfries and Galloway2010</v>
      </c>
      <c r="C340" s="25" t="s">
        <v>248</v>
      </c>
      <c r="D340" s="25" t="s">
        <v>248</v>
      </c>
      <c r="E340" s="25" t="s">
        <v>100</v>
      </c>
      <c r="F340" s="25" t="s">
        <v>254</v>
      </c>
      <c r="G340" s="25">
        <v>2010</v>
      </c>
      <c r="H340" s="25">
        <v>291.60178906187105</v>
      </c>
      <c r="I340" s="25">
        <v>112.92840225748344</v>
      </c>
      <c r="J340" s="25">
        <v>3.1725864894373927</v>
      </c>
      <c r="K340" s="25">
        <v>87.240952734422933</v>
      </c>
      <c r="L340" s="25">
        <v>131.61910849300676</v>
      </c>
      <c r="M340" s="25">
        <v>626.56283903622148</v>
      </c>
      <c r="N340" s="25">
        <v>189.39584219610458</v>
      </c>
      <c r="O340" s="25">
        <v>141.98333921736534</v>
      </c>
      <c r="P340" s="25">
        <v>109.56130799972556</v>
      </c>
      <c r="Q340" s="25">
        <v>440.94048941319551</v>
      </c>
      <c r="R340" s="25">
        <v>242.24510916037732</v>
      </c>
      <c r="T340" s="25">
        <v>71.017222576939332</v>
      </c>
      <c r="V340" s="25">
        <v>1.8480916043300581</v>
      </c>
      <c r="W340" s="25">
        <v>315.11042334164677</v>
      </c>
      <c r="Y340" s="25">
        <v>1382.6137517910636</v>
      </c>
      <c r="Z340" s="25">
        <v>151.1</v>
      </c>
      <c r="AA340" s="25">
        <v>9.1503226458707054</v>
      </c>
      <c r="AB340" s="29">
        <f t="shared" si="11"/>
        <v>1382.6137517910636</v>
      </c>
    </row>
    <row r="341" spans="1:28" hidden="1" x14ac:dyDescent="0.25">
      <c r="A341" s="37" t="s">
        <v>288</v>
      </c>
      <c r="B341" s="37" t="str">
        <f t="shared" si="10"/>
        <v>Dumfries and Galloway2011</v>
      </c>
      <c r="C341" s="25" t="s">
        <v>248</v>
      </c>
      <c r="D341" s="25" t="s">
        <v>248</v>
      </c>
      <c r="E341" s="25" t="s">
        <v>100</v>
      </c>
      <c r="F341" s="25" t="s">
        <v>254</v>
      </c>
      <c r="G341" s="25">
        <v>2011</v>
      </c>
      <c r="H341" s="25">
        <v>269.35222910889729</v>
      </c>
      <c r="I341" s="25">
        <v>107.54165091329861</v>
      </c>
      <c r="J341" s="25">
        <v>3.5682962303840871</v>
      </c>
      <c r="K341" s="25">
        <v>67.634825296573865</v>
      </c>
      <c r="L341" s="25">
        <v>133.43887548005705</v>
      </c>
      <c r="M341" s="25">
        <v>581.53587702921095</v>
      </c>
      <c r="N341" s="25">
        <v>176.03135928282163</v>
      </c>
      <c r="O341" s="25">
        <v>114.33368233780013</v>
      </c>
      <c r="P341" s="25">
        <v>88.684150967402374</v>
      </c>
      <c r="Q341" s="25">
        <v>379.04919258802414</v>
      </c>
      <c r="R341" s="25">
        <v>240.41976245563495</v>
      </c>
      <c r="T341" s="25">
        <v>66.76298720434022</v>
      </c>
      <c r="V341" s="25">
        <v>1.7314747800414585</v>
      </c>
      <c r="W341" s="25">
        <v>308.91422444001665</v>
      </c>
      <c r="Y341" s="25">
        <v>1269.499294057252</v>
      </c>
      <c r="Z341" s="25">
        <v>151.40999999999994</v>
      </c>
      <c r="AA341" s="25">
        <v>8.3845141936282452</v>
      </c>
      <c r="AB341" s="29">
        <f t="shared" si="11"/>
        <v>1269.499294057252</v>
      </c>
    </row>
    <row r="342" spans="1:28" hidden="1" x14ac:dyDescent="0.25">
      <c r="A342" s="37" t="s">
        <v>288</v>
      </c>
      <c r="B342" s="37" t="str">
        <f t="shared" si="10"/>
        <v>Dumfries and Galloway2012</v>
      </c>
      <c r="C342" s="25" t="s">
        <v>248</v>
      </c>
      <c r="D342" s="25" t="s">
        <v>248</v>
      </c>
      <c r="E342" s="25" t="s">
        <v>100</v>
      </c>
      <c r="F342" s="25" t="s">
        <v>254</v>
      </c>
      <c r="G342" s="25">
        <v>2012</v>
      </c>
      <c r="H342" s="25">
        <v>284.76428615422338</v>
      </c>
      <c r="I342" s="25">
        <v>107.27574242089398</v>
      </c>
      <c r="J342" s="25">
        <v>3.3564246573215399</v>
      </c>
      <c r="K342" s="25">
        <v>63.696436956703842</v>
      </c>
      <c r="L342" s="25">
        <v>132.78539336057628</v>
      </c>
      <c r="M342" s="25">
        <v>591.87828354971907</v>
      </c>
      <c r="N342" s="25">
        <v>189.6285090107487</v>
      </c>
      <c r="O342" s="25">
        <v>126.14257743917813</v>
      </c>
      <c r="P342" s="25">
        <v>86.245991132242239</v>
      </c>
      <c r="Q342" s="25">
        <v>402.01707758216907</v>
      </c>
      <c r="R342" s="25">
        <v>242.47664679349077</v>
      </c>
      <c r="T342" s="25">
        <v>63.076755745426951</v>
      </c>
      <c r="V342" s="25">
        <v>1.6960639493485781</v>
      </c>
      <c r="W342" s="25">
        <v>307.24946648826631</v>
      </c>
      <c r="Y342" s="25">
        <v>1301.1448276201545</v>
      </c>
      <c r="Z342" s="25">
        <v>150.82999999999996</v>
      </c>
      <c r="AA342" s="25">
        <v>8.6265651900825748</v>
      </c>
      <c r="AB342" s="29">
        <f t="shared" si="11"/>
        <v>1301.1448276201545</v>
      </c>
    </row>
    <row r="343" spans="1:28" hidden="1" x14ac:dyDescent="0.25">
      <c r="A343" s="37" t="s">
        <v>288</v>
      </c>
      <c r="B343" s="37" t="str">
        <f t="shared" si="10"/>
        <v>Dumfries and Galloway2013</v>
      </c>
      <c r="C343" s="25" t="s">
        <v>248</v>
      </c>
      <c r="D343" s="25" t="s">
        <v>248</v>
      </c>
      <c r="E343" s="25" t="s">
        <v>100</v>
      </c>
      <c r="F343" s="25" t="s">
        <v>254</v>
      </c>
      <c r="G343" s="25">
        <v>2013</v>
      </c>
      <c r="H343" s="25">
        <v>262.7785372168442</v>
      </c>
      <c r="I343" s="25">
        <v>120.04461560060982</v>
      </c>
      <c r="J343" s="25">
        <v>2.9329487258705251</v>
      </c>
      <c r="K343" s="25">
        <v>67.888116513249884</v>
      </c>
      <c r="L343" s="25">
        <v>129.57195492540552</v>
      </c>
      <c r="M343" s="25">
        <v>583.21617298197998</v>
      </c>
      <c r="N343" s="25">
        <v>168.26976681988862</v>
      </c>
      <c r="O343" s="25">
        <v>129.08013207217704</v>
      </c>
      <c r="P343" s="25">
        <v>85.055745079266956</v>
      </c>
      <c r="Q343" s="25">
        <v>382.40564397133261</v>
      </c>
      <c r="R343" s="25">
        <v>240.20548660029522</v>
      </c>
      <c r="T343" s="25">
        <v>64.142487018057409</v>
      </c>
      <c r="V343" s="25">
        <v>1.7473739326275002</v>
      </c>
      <c r="W343" s="25">
        <v>306.09534755098014</v>
      </c>
      <c r="Y343" s="25">
        <v>1271.7171645042927</v>
      </c>
      <c r="Z343" s="25">
        <v>150.27000000000007</v>
      </c>
      <c r="AA343" s="25">
        <v>8.4628812437897931</v>
      </c>
      <c r="AB343" s="29">
        <f t="shared" si="11"/>
        <v>1271.7171645042927</v>
      </c>
    </row>
    <row r="344" spans="1:28" hidden="1" x14ac:dyDescent="0.25">
      <c r="A344" s="37" t="s">
        <v>288</v>
      </c>
      <c r="B344" s="37" t="str">
        <f t="shared" si="10"/>
        <v>Dundee City2005</v>
      </c>
      <c r="C344" s="25" t="s">
        <v>248</v>
      </c>
      <c r="D344" s="25" t="s">
        <v>248</v>
      </c>
      <c r="E344" s="25" t="s">
        <v>255</v>
      </c>
      <c r="F344" s="25" t="s">
        <v>256</v>
      </c>
      <c r="G344" s="25">
        <v>2005</v>
      </c>
      <c r="H344" s="25">
        <v>258.53015697858348</v>
      </c>
      <c r="I344" s="25">
        <v>153.38276503964201</v>
      </c>
      <c r="J344" s="25">
        <v>0</v>
      </c>
      <c r="K344" s="25">
        <v>31.349757892796276</v>
      </c>
      <c r="L344" s="25">
        <v>0.33216449593725683</v>
      </c>
      <c r="M344" s="25">
        <v>443.594844406959</v>
      </c>
      <c r="N344" s="25">
        <v>210.38006280167599</v>
      </c>
      <c r="O344" s="25">
        <v>171.99473113293715</v>
      </c>
      <c r="P344" s="25">
        <v>3.7866385489332726</v>
      </c>
      <c r="Q344" s="25">
        <v>386.16143248354643</v>
      </c>
      <c r="R344" s="25">
        <v>92.443758362130268</v>
      </c>
      <c r="T344" s="25">
        <v>122.63437634143165</v>
      </c>
      <c r="V344" s="25">
        <v>8.1100448687145725</v>
      </c>
      <c r="W344" s="25">
        <v>223.18817957227648</v>
      </c>
      <c r="Y344" s="25">
        <v>1052.9444564627818</v>
      </c>
      <c r="Z344" s="25">
        <v>143.59999999999997</v>
      </c>
      <c r="AA344" s="25">
        <v>7.3324822873452788</v>
      </c>
      <c r="AB344" s="29">
        <f t="shared" si="11"/>
        <v>1052.9444564627818</v>
      </c>
    </row>
    <row r="345" spans="1:28" hidden="1" x14ac:dyDescent="0.25">
      <c r="A345" s="37" t="s">
        <v>288</v>
      </c>
      <c r="B345" s="37" t="str">
        <f t="shared" si="10"/>
        <v>Dundee City2006</v>
      </c>
      <c r="C345" s="25" t="s">
        <v>248</v>
      </c>
      <c r="D345" s="25" t="s">
        <v>248</v>
      </c>
      <c r="E345" s="25" t="s">
        <v>255</v>
      </c>
      <c r="F345" s="25" t="s">
        <v>256</v>
      </c>
      <c r="G345" s="25">
        <v>2006</v>
      </c>
      <c r="H345" s="25">
        <v>277.15685029142435</v>
      </c>
      <c r="I345" s="25">
        <v>137.04276582268565</v>
      </c>
      <c r="J345" s="25">
        <v>0</v>
      </c>
      <c r="K345" s="25">
        <v>30.827504967163438</v>
      </c>
      <c r="L345" s="25">
        <v>0.31759505649504138</v>
      </c>
      <c r="M345" s="25">
        <v>445.3447161377685</v>
      </c>
      <c r="N345" s="25">
        <v>215.04026474456364</v>
      </c>
      <c r="O345" s="25">
        <v>167.01085021613869</v>
      </c>
      <c r="P345" s="25">
        <v>3.5671002506118938</v>
      </c>
      <c r="Q345" s="25">
        <v>385.61821521131418</v>
      </c>
      <c r="R345" s="25">
        <v>92.717669773041109</v>
      </c>
      <c r="T345" s="25">
        <v>121.73408973481361</v>
      </c>
      <c r="V345" s="25">
        <v>8.3447146937279673</v>
      </c>
      <c r="W345" s="25">
        <v>222.7964742015827</v>
      </c>
      <c r="Y345" s="25">
        <v>1053.7594055506654</v>
      </c>
      <c r="Z345" s="25">
        <v>143.36999999999992</v>
      </c>
      <c r="AA345" s="25">
        <v>7.3499295916207439</v>
      </c>
      <c r="AB345" s="29">
        <f t="shared" si="11"/>
        <v>1053.7594055506654</v>
      </c>
    </row>
    <row r="346" spans="1:28" hidden="1" x14ac:dyDescent="0.25">
      <c r="A346" s="37" t="s">
        <v>288</v>
      </c>
      <c r="B346" s="37" t="str">
        <f t="shared" si="10"/>
        <v>Dundee City2007</v>
      </c>
      <c r="C346" s="25" t="s">
        <v>248</v>
      </c>
      <c r="D346" s="25" t="s">
        <v>248</v>
      </c>
      <c r="E346" s="25" t="s">
        <v>255</v>
      </c>
      <c r="F346" s="25" t="s">
        <v>256</v>
      </c>
      <c r="G346" s="25">
        <v>2007</v>
      </c>
      <c r="H346" s="25">
        <v>265.17714842576845</v>
      </c>
      <c r="I346" s="25">
        <v>138.40261619347331</v>
      </c>
      <c r="J346" s="25">
        <v>0</v>
      </c>
      <c r="K346" s="25">
        <v>31.35712569789856</v>
      </c>
      <c r="L346" s="25">
        <v>0.31981913629535524</v>
      </c>
      <c r="M346" s="25">
        <v>435.25670945343563</v>
      </c>
      <c r="N346" s="25">
        <v>212.19860931244185</v>
      </c>
      <c r="O346" s="25">
        <v>164.19277201312872</v>
      </c>
      <c r="P346" s="25">
        <v>3.2975631474882641</v>
      </c>
      <c r="Q346" s="25">
        <v>379.68894447305888</v>
      </c>
      <c r="R346" s="25">
        <v>92.869313280763834</v>
      </c>
      <c r="T346" s="25">
        <v>126.6205460825482</v>
      </c>
      <c r="V346" s="25">
        <v>8.5068871012354546</v>
      </c>
      <c r="W346" s="25">
        <v>227.9967464645475</v>
      </c>
      <c r="Y346" s="25">
        <v>1042.9424003910419</v>
      </c>
      <c r="Z346" s="25">
        <v>143.69999999999993</v>
      </c>
      <c r="AA346" s="25">
        <v>7.2577759247810887</v>
      </c>
      <c r="AB346" s="29">
        <f t="shared" si="11"/>
        <v>1042.9424003910419</v>
      </c>
    </row>
    <row r="347" spans="1:28" hidden="1" x14ac:dyDescent="0.25">
      <c r="A347" s="37" t="s">
        <v>288</v>
      </c>
      <c r="B347" s="37" t="str">
        <f t="shared" si="10"/>
        <v>Dundee City2008</v>
      </c>
      <c r="C347" s="25" t="s">
        <v>248</v>
      </c>
      <c r="D347" s="25" t="s">
        <v>248</v>
      </c>
      <c r="E347" s="25" t="s">
        <v>255</v>
      </c>
      <c r="F347" s="25" t="s">
        <v>256</v>
      </c>
      <c r="G347" s="25">
        <v>2008</v>
      </c>
      <c r="H347" s="25">
        <v>259.194866716158</v>
      </c>
      <c r="I347" s="25">
        <v>133.3923240384064</v>
      </c>
      <c r="J347" s="25">
        <v>0</v>
      </c>
      <c r="K347" s="25">
        <v>23.834101445909987</v>
      </c>
      <c r="L347" s="25">
        <v>0.29475668783440423</v>
      </c>
      <c r="M347" s="25">
        <v>416.71604888830882</v>
      </c>
      <c r="N347" s="25">
        <v>201.62128023055911</v>
      </c>
      <c r="O347" s="25">
        <v>171.70850015636191</v>
      </c>
      <c r="P347" s="25">
        <v>3.5517466207071449</v>
      </c>
      <c r="Q347" s="25">
        <v>376.88152700762816</v>
      </c>
      <c r="R347" s="25">
        <v>87.84576913809488</v>
      </c>
      <c r="T347" s="25">
        <v>125.06099419233041</v>
      </c>
      <c r="V347" s="25">
        <v>8.299676523474492</v>
      </c>
      <c r="W347" s="25">
        <v>221.20643985389978</v>
      </c>
      <c r="Y347" s="25">
        <v>1014.8040157498368</v>
      </c>
      <c r="Z347" s="25">
        <v>144.29</v>
      </c>
      <c r="AA347" s="25">
        <v>7.0330862551101037</v>
      </c>
      <c r="AB347" s="29">
        <f t="shared" si="11"/>
        <v>1014.8040157498368</v>
      </c>
    </row>
    <row r="348" spans="1:28" hidden="1" x14ac:dyDescent="0.25">
      <c r="A348" s="37" t="s">
        <v>288</v>
      </c>
      <c r="B348" s="37" t="str">
        <f t="shared" si="10"/>
        <v>Dundee City2009</v>
      </c>
      <c r="C348" s="25" t="s">
        <v>248</v>
      </c>
      <c r="D348" s="25" t="s">
        <v>248</v>
      </c>
      <c r="E348" s="25" t="s">
        <v>255</v>
      </c>
      <c r="F348" s="25" t="s">
        <v>256</v>
      </c>
      <c r="G348" s="25">
        <v>2009</v>
      </c>
      <c r="H348" s="25">
        <v>226.57533922829387</v>
      </c>
      <c r="I348" s="25">
        <v>123.38315488843631</v>
      </c>
      <c r="J348" s="25">
        <v>0</v>
      </c>
      <c r="K348" s="25">
        <v>18.772594839160131</v>
      </c>
      <c r="L348" s="25">
        <v>0.30832507800869097</v>
      </c>
      <c r="M348" s="25">
        <v>369.03941403389905</v>
      </c>
      <c r="N348" s="25">
        <v>179.49337884211889</v>
      </c>
      <c r="O348" s="25">
        <v>152.68861262494286</v>
      </c>
      <c r="P348" s="25">
        <v>3.1757251499283687</v>
      </c>
      <c r="Q348" s="25">
        <v>335.3577166169901</v>
      </c>
      <c r="R348" s="25">
        <v>87.251461697240444</v>
      </c>
      <c r="T348" s="25">
        <v>118.31752388371626</v>
      </c>
      <c r="V348" s="25">
        <v>7.7745671820512454</v>
      </c>
      <c r="W348" s="25">
        <v>213.34355276300795</v>
      </c>
      <c r="Y348" s="25">
        <v>917.74068341389705</v>
      </c>
      <c r="Z348" s="25">
        <v>145.17000000000004</v>
      </c>
      <c r="AA348" s="25">
        <v>6.3218342867940809</v>
      </c>
      <c r="AB348" s="29">
        <f t="shared" si="11"/>
        <v>917.74068341389705</v>
      </c>
    </row>
    <row r="349" spans="1:28" hidden="1" x14ac:dyDescent="0.25">
      <c r="A349" s="37" t="s">
        <v>288</v>
      </c>
      <c r="B349" s="37" t="str">
        <f t="shared" si="10"/>
        <v>Dundee City2010</v>
      </c>
      <c r="C349" s="25" t="s">
        <v>248</v>
      </c>
      <c r="D349" s="25" t="s">
        <v>248</v>
      </c>
      <c r="E349" s="25" t="s">
        <v>255</v>
      </c>
      <c r="F349" s="25" t="s">
        <v>256</v>
      </c>
      <c r="G349" s="25">
        <v>2010</v>
      </c>
      <c r="H349" s="25">
        <v>228.1372137374847</v>
      </c>
      <c r="I349" s="25">
        <v>128.30143553981091</v>
      </c>
      <c r="J349" s="25">
        <v>0</v>
      </c>
      <c r="K349" s="25">
        <v>19.491505840576369</v>
      </c>
      <c r="L349" s="25">
        <v>0.31419748987254986</v>
      </c>
      <c r="M349" s="25">
        <v>376.24435260774453</v>
      </c>
      <c r="N349" s="25">
        <v>181.28924592424954</v>
      </c>
      <c r="O349" s="25">
        <v>168.78865514493839</v>
      </c>
      <c r="P349" s="25">
        <v>3.3892906042263786</v>
      </c>
      <c r="Q349" s="25">
        <v>353.46719167341433</v>
      </c>
      <c r="R349" s="25">
        <v>86.791051301943526</v>
      </c>
      <c r="T349" s="25">
        <v>115.60625275318537</v>
      </c>
      <c r="V349" s="25">
        <v>7.5923761416905036</v>
      </c>
      <c r="W349" s="25">
        <v>209.98968019681939</v>
      </c>
      <c r="Y349" s="25">
        <v>939.70122447797826</v>
      </c>
      <c r="Z349" s="25">
        <v>146.05999999999997</v>
      </c>
      <c r="AA349" s="25">
        <v>6.4336657844582943</v>
      </c>
      <c r="AB349" s="29">
        <f t="shared" si="11"/>
        <v>939.70122447797826</v>
      </c>
    </row>
    <row r="350" spans="1:28" hidden="1" x14ac:dyDescent="0.25">
      <c r="A350" s="37" t="s">
        <v>288</v>
      </c>
      <c r="B350" s="37" t="str">
        <f t="shared" si="10"/>
        <v>Dundee City2011</v>
      </c>
      <c r="C350" s="25" t="s">
        <v>248</v>
      </c>
      <c r="D350" s="25" t="s">
        <v>248</v>
      </c>
      <c r="E350" s="25" t="s">
        <v>255</v>
      </c>
      <c r="F350" s="25" t="s">
        <v>256</v>
      </c>
      <c r="G350" s="25">
        <v>2011</v>
      </c>
      <c r="H350" s="25">
        <v>209.27048254007244</v>
      </c>
      <c r="I350" s="25">
        <v>117.89796996494576</v>
      </c>
      <c r="J350" s="25">
        <v>0</v>
      </c>
      <c r="K350" s="25">
        <v>16.810106119627015</v>
      </c>
      <c r="L350" s="25">
        <v>0.32639717165473553</v>
      </c>
      <c r="M350" s="25">
        <v>344.30495579629991</v>
      </c>
      <c r="N350" s="25">
        <v>167.58603760314222</v>
      </c>
      <c r="O350" s="25">
        <v>141.27842135721681</v>
      </c>
      <c r="P350" s="25">
        <v>3.090221855000975</v>
      </c>
      <c r="Q350" s="25">
        <v>311.95468081535995</v>
      </c>
      <c r="R350" s="25">
        <v>84.712670310839144</v>
      </c>
      <c r="T350" s="25">
        <v>113.66206685957695</v>
      </c>
      <c r="V350" s="25">
        <v>7.7870177973162029</v>
      </c>
      <c r="W350" s="25">
        <v>206.16175496773229</v>
      </c>
      <c r="Y350" s="25">
        <v>862.42139157939221</v>
      </c>
      <c r="Z350" s="25">
        <v>147.1999999999999</v>
      </c>
      <c r="AA350" s="25">
        <v>5.8588409754034831</v>
      </c>
      <c r="AB350" s="29">
        <f t="shared" si="11"/>
        <v>862.42139157939221</v>
      </c>
    </row>
    <row r="351" spans="1:28" hidden="1" x14ac:dyDescent="0.25">
      <c r="A351" s="37" t="s">
        <v>288</v>
      </c>
      <c r="B351" s="37" t="str">
        <f t="shared" si="10"/>
        <v>Dundee City2012</v>
      </c>
      <c r="C351" s="25" t="s">
        <v>248</v>
      </c>
      <c r="D351" s="25" t="s">
        <v>248</v>
      </c>
      <c r="E351" s="25" t="s">
        <v>255</v>
      </c>
      <c r="F351" s="25" t="s">
        <v>256</v>
      </c>
      <c r="G351" s="25">
        <v>2012</v>
      </c>
      <c r="H351" s="25">
        <v>211.96115129078785</v>
      </c>
      <c r="I351" s="25">
        <v>130.0572518576285</v>
      </c>
      <c r="J351" s="25">
        <v>0</v>
      </c>
      <c r="K351" s="25">
        <v>16.371111132863163</v>
      </c>
      <c r="L351" s="25">
        <v>0.32073603683170471</v>
      </c>
      <c r="M351" s="25">
        <v>358.71025031811126</v>
      </c>
      <c r="N351" s="25">
        <v>172.97196789027953</v>
      </c>
      <c r="O351" s="25">
        <v>156.75266250732815</v>
      </c>
      <c r="P351" s="25">
        <v>3.006955244787108</v>
      </c>
      <c r="Q351" s="25">
        <v>332.7315856423948</v>
      </c>
      <c r="R351" s="25">
        <v>85.161579788009874</v>
      </c>
      <c r="T351" s="25">
        <v>111.87000669023989</v>
      </c>
      <c r="V351" s="25">
        <v>7.7770682521305243</v>
      </c>
      <c r="W351" s="25">
        <v>204.80865473038031</v>
      </c>
      <c r="Y351" s="25">
        <v>896.25049069088641</v>
      </c>
      <c r="Z351" s="25">
        <v>147.8000000000001</v>
      </c>
      <c r="AA351" s="25">
        <v>6.0639410736866433</v>
      </c>
      <c r="AB351" s="29">
        <f t="shared" si="11"/>
        <v>896.25049069088641</v>
      </c>
    </row>
    <row r="352" spans="1:28" hidden="1" x14ac:dyDescent="0.25">
      <c r="A352" s="37" t="s">
        <v>288</v>
      </c>
      <c r="B352" s="37" t="str">
        <f t="shared" si="10"/>
        <v>Dundee City2013</v>
      </c>
      <c r="C352" s="25" t="s">
        <v>248</v>
      </c>
      <c r="D352" s="25" t="s">
        <v>248</v>
      </c>
      <c r="E352" s="25" t="s">
        <v>255</v>
      </c>
      <c r="F352" s="25" t="s">
        <v>256</v>
      </c>
      <c r="G352" s="25">
        <v>2013</v>
      </c>
      <c r="H352" s="25">
        <v>202.19587631218366</v>
      </c>
      <c r="I352" s="25">
        <v>132.45482865790348</v>
      </c>
      <c r="J352" s="25">
        <v>0</v>
      </c>
      <c r="K352" s="25">
        <v>13.978906314959511</v>
      </c>
      <c r="L352" s="25">
        <v>0.30269979502928279</v>
      </c>
      <c r="M352" s="25">
        <v>348.93231108007592</v>
      </c>
      <c r="N352" s="25">
        <v>153.31303601466968</v>
      </c>
      <c r="O352" s="25">
        <v>159.66037681328538</v>
      </c>
      <c r="P352" s="25">
        <v>3.2430636705494758</v>
      </c>
      <c r="Q352" s="25">
        <v>316.21647649850451</v>
      </c>
      <c r="R352" s="25">
        <v>81.562732710940537</v>
      </c>
      <c r="T352" s="25">
        <v>110.01861752784774</v>
      </c>
      <c r="V352" s="25">
        <v>7.9905906028687159</v>
      </c>
      <c r="W352" s="25">
        <v>199.57194084165698</v>
      </c>
      <c r="Y352" s="25">
        <v>864.72072842023738</v>
      </c>
      <c r="Z352" s="25">
        <v>148.17000000000004</v>
      </c>
      <c r="AA352" s="25">
        <v>5.8360041062309316</v>
      </c>
      <c r="AB352" s="29">
        <f t="shared" si="11"/>
        <v>864.72072842023738</v>
      </c>
    </row>
    <row r="353" spans="1:28" hidden="1" x14ac:dyDescent="0.25">
      <c r="A353" s="37" t="s">
        <v>288</v>
      </c>
      <c r="B353" s="37" t="str">
        <f t="shared" si="10"/>
        <v>East Ayrshire2005</v>
      </c>
      <c r="C353" s="25" t="s">
        <v>248</v>
      </c>
      <c r="D353" s="25" t="s">
        <v>248</v>
      </c>
      <c r="E353" s="25" t="s">
        <v>101</v>
      </c>
      <c r="F353" s="25" t="s">
        <v>257</v>
      </c>
      <c r="G353" s="25">
        <v>2005</v>
      </c>
      <c r="H353" s="25">
        <v>147.62558752704092</v>
      </c>
      <c r="I353" s="25">
        <v>90.009561437193668</v>
      </c>
      <c r="J353" s="25">
        <v>0</v>
      </c>
      <c r="K353" s="25">
        <v>49.131432180986515</v>
      </c>
      <c r="L353" s="25">
        <v>27.797346818999468</v>
      </c>
      <c r="M353" s="25">
        <v>314.56392796422057</v>
      </c>
      <c r="N353" s="25">
        <v>117.54831024464592</v>
      </c>
      <c r="O353" s="25">
        <v>183.84733301344761</v>
      </c>
      <c r="P353" s="25">
        <v>14.831525014048111</v>
      </c>
      <c r="Q353" s="25">
        <v>316.22716827214163</v>
      </c>
      <c r="R353" s="25">
        <v>164.14063073300298</v>
      </c>
      <c r="T353" s="25">
        <v>80.407579228149956</v>
      </c>
      <c r="V353" s="25">
        <v>1.0723838629501043</v>
      </c>
      <c r="W353" s="25">
        <v>245.62059382410303</v>
      </c>
      <c r="Y353" s="25">
        <v>876.41169006046528</v>
      </c>
      <c r="Z353" s="25">
        <v>120.28000000000007</v>
      </c>
      <c r="AA353" s="25">
        <v>7.2864290826443696</v>
      </c>
      <c r="AB353" s="29">
        <f t="shared" si="11"/>
        <v>876.41169006046528</v>
      </c>
    </row>
    <row r="354" spans="1:28" hidden="1" x14ac:dyDescent="0.25">
      <c r="A354" s="37" t="s">
        <v>288</v>
      </c>
      <c r="B354" s="37" t="str">
        <f t="shared" si="10"/>
        <v>East Ayrshire2006</v>
      </c>
      <c r="C354" s="25" t="s">
        <v>248</v>
      </c>
      <c r="D354" s="25" t="s">
        <v>248</v>
      </c>
      <c r="E354" s="25" t="s">
        <v>101</v>
      </c>
      <c r="F354" s="25" t="s">
        <v>257</v>
      </c>
      <c r="G354" s="25">
        <v>2006</v>
      </c>
      <c r="H354" s="25">
        <v>160.81027380074843</v>
      </c>
      <c r="I354" s="25">
        <v>79.975009716447204</v>
      </c>
      <c r="J354" s="25">
        <v>0</v>
      </c>
      <c r="K354" s="25">
        <v>44.389541591230824</v>
      </c>
      <c r="L354" s="25">
        <v>26.248386402274999</v>
      </c>
      <c r="M354" s="25">
        <v>311.42321151070149</v>
      </c>
      <c r="N354" s="25">
        <v>121.81162942392893</v>
      </c>
      <c r="O354" s="25">
        <v>177.67996544251429</v>
      </c>
      <c r="P354" s="25">
        <v>15.694778266662654</v>
      </c>
      <c r="Q354" s="25">
        <v>315.18637313310586</v>
      </c>
      <c r="R354" s="25">
        <v>150.24226014925318</v>
      </c>
      <c r="T354" s="25">
        <v>81.124163709684439</v>
      </c>
      <c r="V354" s="25">
        <v>1.1495927532081809</v>
      </c>
      <c r="W354" s="25">
        <v>232.51601661214579</v>
      </c>
      <c r="Y354" s="25">
        <v>859.12560125595314</v>
      </c>
      <c r="Z354" s="25">
        <v>120.44999999999995</v>
      </c>
      <c r="AA354" s="25">
        <v>7.1326326380735035</v>
      </c>
      <c r="AB354" s="29">
        <f t="shared" si="11"/>
        <v>859.12560125595314</v>
      </c>
    </row>
    <row r="355" spans="1:28" hidden="1" x14ac:dyDescent="0.25">
      <c r="A355" s="37" t="s">
        <v>288</v>
      </c>
      <c r="B355" s="37" t="str">
        <f t="shared" ref="B355:B418" si="12">E355&amp;G355</f>
        <v>East Ayrshire2007</v>
      </c>
      <c r="C355" s="25" t="s">
        <v>248</v>
      </c>
      <c r="D355" s="25" t="s">
        <v>248</v>
      </c>
      <c r="E355" s="25" t="s">
        <v>101</v>
      </c>
      <c r="F355" s="25" t="s">
        <v>257</v>
      </c>
      <c r="G355" s="25">
        <v>2007</v>
      </c>
      <c r="H355" s="25">
        <v>157.55221394636109</v>
      </c>
      <c r="I355" s="25">
        <v>80.238976533493584</v>
      </c>
      <c r="J355" s="25">
        <v>0</v>
      </c>
      <c r="K355" s="25">
        <v>43.440698225068907</v>
      </c>
      <c r="L355" s="25">
        <v>24.942432040400764</v>
      </c>
      <c r="M355" s="25">
        <v>306.17432074532434</v>
      </c>
      <c r="N355" s="25">
        <v>121.29466903322994</v>
      </c>
      <c r="O355" s="25">
        <v>171.44558322980112</v>
      </c>
      <c r="P355" s="25">
        <v>14.288215312061098</v>
      </c>
      <c r="Q355" s="25">
        <v>307.02846757509212</v>
      </c>
      <c r="R355" s="25">
        <v>147.51410200964813</v>
      </c>
      <c r="T355" s="25">
        <v>84.556023765902154</v>
      </c>
      <c r="V355" s="25">
        <v>1.1064639845473319</v>
      </c>
      <c r="W355" s="25">
        <v>233.17658976009761</v>
      </c>
      <c r="Y355" s="25">
        <v>846.37937808051402</v>
      </c>
      <c r="Z355" s="25">
        <v>120.94999999999995</v>
      </c>
      <c r="AA355" s="25">
        <v>6.9977625306367459</v>
      </c>
      <c r="AB355" s="29">
        <f t="shared" si="11"/>
        <v>846.37937808051402</v>
      </c>
    </row>
    <row r="356" spans="1:28" hidden="1" x14ac:dyDescent="0.25">
      <c r="A356" s="37" t="s">
        <v>288</v>
      </c>
      <c r="B356" s="37" t="str">
        <f t="shared" si="12"/>
        <v>East Ayrshire2008</v>
      </c>
      <c r="C356" s="25" t="s">
        <v>248</v>
      </c>
      <c r="D356" s="25" t="s">
        <v>248</v>
      </c>
      <c r="E356" s="25" t="s">
        <v>101</v>
      </c>
      <c r="F356" s="25" t="s">
        <v>257</v>
      </c>
      <c r="G356" s="25">
        <v>2008</v>
      </c>
      <c r="H356" s="25">
        <v>153.35679389592815</v>
      </c>
      <c r="I356" s="25">
        <v>74.017717152369144</v>
      </c>
      <c r="J356" s="25">
        <v>0</v>
      </c>
      <c r="K356" s="25">
        <v>35.571677147284142</v>
      </c>
      <c r="L356" s="25">
        <v>24.195654063456168</v>
      </c>
      <c r="M356" s="25">
        <v>287.14184225903762</v>
      </c>
      <c r="N356" s="25">
        <v>118.72818378591933</v>
      </c>
      <c r="O356" s="25">
        <v>179.348939457065</v>
      </c>
      <c r="P356" s="25">
        <v>15.192376471532997</v>
      </c>
      <c r="Q356" s="25">
        <v>313.26949971451734</v>
      </c>
      <c r="R356" s="25">
        <v>137.03314512545808</v>
      </c>
      <c r="T356" s="25">
        <v>84.903332862765552</v>
      </c>
      <c r="V356" s="25">
        <v>1.0630709944860797</v>
      </c>
      <c r="W356" s="25">
        <v>222.99954898270971</v>
      </c>
      <c r="Y356" s="25">
        <v>823.41089095626467</v>
      </c>
      <c r="Z356" s="25">
        <v>121.59000000000005</v>
      </c>
      <c r="AA356" s="25">
        <v>6.772028052934159</v>
      </c>
      <c r="AB356" s="29">
        <f t="shared" si="11"/>
        <v>823.41089095626467</v>
      </c>
    </row>
    <row r="357" spans="1:28" hidden="1" x14ac:dyDescent="0.25">
      <c r="A357" s="37" t="s">
        <v>288</v>
      </c>
      <c r="B357" s="37" t="str">
        <f t="shared" si="12"/>
        <v>East Ayrshire2009</v>
      </c>
      <c r="C357" s="25" t="s">
        <v>248</v>
      </c>
      <c r="D357" s="25" t="s">
        <v>248</v>
      </c>
      <c r="E357" s="25" t="s">
        <v>101</v>
      </c>
      <c r="F357" s="25" t="s">
        <v>257</v>
      </c>
      <c r="G357" s="25">
        <v>2009</v>
      </c>
      <c r="H357" s="25">
        <v>126.559128745183</v>
      </c>
      <c r="I357" s="25">
        <v>68.931025578569574</v>
      </c>
      <c r="J357" s="25">
        <v>0</v>
      </c>
      <c r="K357" s="25">
        <v>33.499104649306553</v>
      </c>
      <c r="L357" s="25">
        <v>24.684520742427072</v>
      </c>
      <c r="M357" s="25">
        <v>253.67377971548621</v>
      </c>
      <c r="N357" s="25">
        <v>106.39788224975817</v>
      </c>
      <c r="O357" s="25">
        <v>161.78019445852811</v>
      </c>
      <c r="P357" s="25">
        <v>14.639078965815356</v>
      </c>
      <c r="Q357" s="25">
        <v>282.81715567410168</v>
      </c>
      <c r="R357" s="25">
        <v>137.2483650735885</v>
      </c>
      <c r="T357" s="25">
        <v>81.349463763424552</v>
      </c>
      <c r="V357" s="25">
        <v>0.97154546715289558</v>
      </c>
      <c r="W357" s="25">
        <v>219.56937430416596</v>
      </c>
      <c r="Y357" s="25">
        <v>756.06030969375365</v>
      </c>
      <c r="Z357" s="25">
        <v>122.11000000000003</v>
      </c>
      <c r="AA357" s="25">
        <v>6.1916330332794489</v>
      </c>
      <c r="AB357" s="29">
        <f t="shared" si="11"/>
        <v>756.06030969375365</v>
      </c>
    </row>
    <row r="358" spans="1:28" hidden="1" x14ac:dyDescent="0.25">
      <c r="A358" s="37" t="s">
        <v>288</v>
      </c>
      <c r="B358" s="37" t="str">
        <f t="shared" si="12"/>
        <v>East Ayrshire2010</v>
      </c>
      <c r="C358" s="25" t="s">
        <v>248</v>
      </c>
      <c r="D358" s="25" t="s">
        <v>248</v>
      </c>
      <c r="E358" s="25" t="s">
        <v>101</v>
      </c>
      <c r="F358" s="25" t="s">
        <v>257</v>
      </c>
      <c r="G358" s="25">
        <v>2010</v>
      </c>
      <c r="H358" s="25">
        <v>144.49997577739845</v>
      </c>
      <c r="I358" s="25">
        <v>76.690090005496202</v>
      </c>
      <c r="J358" s="25">
        <v>0</v>
      </c>
      <c r="K358" s="25">
        <v>35.089479177566147</v>
      </c>
      <c r="L358" s="25">
        <v>24.95457701007906</v>
      </c>
      <c r="M358" s="25">
        <v>281.23412197053983</v>
      </c>
      <c r="N358" s="25">
        <v>107.93552745313774</v>
      </c>
      <c r="O358" s="25">
        <v>174.26068584401949</v>
      </c>
      <c r="P358" s="25">
        <v>16.271285046837118</v>
      </c>
      <c r="Q358" s="25">
        <v>298.46749834399435</v>
      </c>
      <c r="R358" s="25">
        <v>134.65049864874351</v>
      </c>
      <c r="T358" s="25">
        <v>81.184365201052117</v>
      </c>
      <c r="V358" s="25">
        <v>1.0232195966135123</v>
      </c>
      <c r="W358" s="25">
        <v>216.85808344640913</v>
      </c>
      <c r="Y358" s="25">
        <v>796.55970376094331</v>
      </c>
      <c r="Z358" s="25">
        <v>122.40999999999995</v>
      </c>
      <c r="AA358" s="25">
        <v>6.5073090741029622</v>
      </c>
      <c r="AB358" s="29">
        <f t="shared" si="11"/>
        <v>796.55970376094331</v>
      </c>
    </row>
    <row r="359" spans="1:28" hidden="1" x14ac:dyDescent="0.25">
      <c r="A359" s="37" t="s">
        <v>288</v>
      </c>
      <c r="B359" s="37" t="str">
        <f t="shared" si="12"/>
        <v>East Ayrshire2011</v>
      </c>
      <c r="C359" s="25" t="s">
        <v>248</v>
      </c>
      <c r="D359" s="25" t="s">
        <v>248</v>
      </c>
      <c r="E359" s="25" t="s">
        <v>101</v>
      </c>
      <c r="F359" s="25" t="s">
        <v>257</v>
      </c>
      <c r="G359" s="25">
        <v>2011</v>
      </c>
      <c r="H359" s="25">
        <v>132.23045488874931</v>
      </c>
      <c r="I359" s="25">
        <v>61.931703194016599</v>
      </c>
      <c r="J359" s="25">
        <v>0</v>
      </c>
      <c r="K359" s="25">
        <v>32.92334108041981</v>
      </c>
      <c r="L359" s="25">
        <v>25.263089434670768</v>
      </c>
      <c r="M359" s="25">
        <v>252.34858859785649</v>
      </c>
      <c r="N359" s="25">
        <v>103.25403145549231</v>
      </c>
      <c r="O359" s="25">
        <v>143.91434769200038</v>
      </c>
      <c r="P359" s="25">
        <v>13.257968410982398</v>
      </c>
      <c r="Q359" s="25">
        <v>260.42634755847507</v>
      </c>
      <c r="R359" s="25">
        <v>134.12392433143413</v>
      </c>
      <c r="T359" s="25">
        <v>76.666021850129084</v>
      </c>
      <c r="V359" s="25">
        <v>0.95044842480405645</v>
      </c>
      <c r="W359" s="25">
        <v>211.74039460636726</v>
      </c>
      <c r="Y359" s="25">
        <v>724.5153307626988</v>
      </c>
      <c r="Z359" s="25">
        <v>122.69000000000004</v>
      </c>
      <c r="AA359" s="25">
        <v>5.9052516974708498</v>
      </c>
      <c r="AB359" s="29">
        <f t="shared" si="11"/>
        <v>724.5153307626988</v>
      </c>
    </row>
    <row r="360" spans="1:28" hidden="1" x14ac:dyDescent="0.25">
      <c r="A360" s="37" t="s">
        <v>288</v>
      </c>
      <c r="B360" s="37" t="str">
        <f t="shared" si="12"/>
        <v>East Ayrshire2012</v>
      </c>
      <c r="C360" s="25" t="s">
        <v>248</v>
      </c>
      <c r="D360" s="25" t="s">
        <v>248</v>
      </c>
      <c r="E360" s="25" t="s">
        <v>101</v>
      </c>
      <c r="F360" s="25" t="s">
        <v>257</v>
      </c>
      <c r="G360" s="25">
        <v>2012</v>
      </c>
      <c r="H360" s="25">
        <v>129.04957455867478</v>
      </c>
      <c r="I360" s="25">
        <v>71.640152900144912</v>
      </c>
      <c r="J360" s="25">
        <v>0</v>
      </c>
      <c r="K360" s="25">
        <v>29.335471201090776</v>
      </c>
      <c r="L360" s="25">
        <v>25.163099416380298</v>
      </c>
      <c r="M360" s="25">
        <v>255.18829807629075</v>
      </c>
      <c r="N360" s="25">
        <v>107.13289508706238</v>
      </c>
      <c r="O360" s="25">
        <v>155.86303680945747</v>
      </c>
      <c r="P360" s="25">
        <v>12.911067045261113</v>
      </c>
      <c r="Q360" s="25">
        <v>275.90699894178096</v>
      </c>
      <c r="R360" s="25">
        <v>132.43514307910351</v>
      </c>
      <c r="T360" s="25">
        <v>72.945587635778793</v>
      </c>
      <c r="V360" s="25">
        <v>0.91698609902531703</v>
      </c>
      <c r="W360" s="25">
        <v>206.29771681390761</v>
      </c>
      <c r="Y360" s="25">
        <v>737.39301383197926</v>
      </c>
      <c r="Z360" s="25">
        <v>122.71999999999993</v>
      </c>
      <c r="AA360" s="25">
        <v>6.0087435938068747</v>
      </c>
      <c r="AB360" s="29">
        <f t="shared" si="11"/>
        <v>737.39301383197926</v>
      </c>
    </row>
    <row r="361" spans="1:28" hidden="1" x14ac:dyDescent="0.25">
      <c r="A361" s="37" t="s">
        <v>288</v>
      </c>
      <c r="B361" s="37" t="str">
        <f t="shared" si="12"/>
        <v>East Ayrshire2013</v>
      </c>
      <c r="C361" s="25" t="s">
        <v>248</v>
      </c>
      <c r="D361" s="25" t="s">
        <v>248</v>
      </c>
      <c r="E361" s="25" t="s">
        <v>101</v>
      </c>
      <c r="F361" s="25" t="s">
        <v>257</v>
      </c>
      <c r="G361" s="25">
        <v>2013</v>
      </c>
      <c r="H361" s="25">
        <v>118.39924815336002</v>
      </c>
      <c r="I361" s="25">
        <v>73.143531012026855</v>
      </c>
      <c r="J361" s="25">
        <v>0</v>
      </c>
      <c r="K361" s="25">
        <v>27.927839244813946</v>
      </c>
      <c r="L361" s="25">
        <v>24.636955583562241</v>
      </c>
      <c r="M361" s="25">
        <v>244.10757399376308</v>
      </c>
      <c r="N361" s="25">
        <v>98.374971163505961</v>
      </c>
      <c r="O361" s="25">
        <v>160.16738196581747</v>
      </c>
      <c r="P361" s="25">
        <v>12.557752692596141</v>
      </c>
      <c r="Q361" s="25">
        <v>271.10010582191956</v>
      </c>
      <c r="R361" s="25">
        <v>129.52976903006626</v>
      </c>
      <c r="T361" s="25">
        <v>74.269448275721004</v>
      </c>
      <c r="V361" s="25">
        <v>0.9361061686403318</v>
      </c>
      <c r="W361" s="25">
        <v>204.73532347442759</v>
      </c>
      <c r="Y361" s="25">
        <v>719.94300329011037</v>
      </c>
      <c r="Z361" s="25">
        <v>122.44000000000004</v>
      </c>
      <c r="AA361" s="25">
        <v>5.8799657243556851</v>
      </c>
      <c r="AB361" s="29">
        <f t="shared" si="11"/>
        <v>719.94300329011037</v>
      </c>
    </row>
    <row r="362" spans="1:28" hidden="1" x14ac:dyDescent="0.25">
      <c r="A362" s="37" t="s">
        <v>288</v>
      </c>
      <c r="B362" s="37" t="str">
        <f t="shared" si="12"/>
        <v>East Dunbartonshire2005</v>
      </c>
      <c r="C362" s="25" t="s">
        <v>248</v>
      </c>
      <c r="D362" s="25" t="s">
        <v>248</v>
      </c>
      <c r="E362" s="25" t="s">
        <v>102</v>
      </c>
      <c r="F362" s="25" t="s">
        <v>258</v>
      </c>
      <c r="G362" s="25">
        <v>2005</v>
      </c>
      <c r="H362" s="25">
        <v>102.5762562070863</v>
      </c>
      <c r="I362" s="25">
        <v>37.03714650796848</v>
      </c>
      <c r="J362" s="25">
        <v>0</v>
      </c>
      <c r="K362" s="25">
        <v>17.912888554130049</v>
      </c>
      <c r="L362" s="25">
        <v>2.6336132301642818</v>
      </c>
      <c r="M362" s="25">
        <v>160.1599044993491</v>
      </c>
      <c r="N362" s="25">
        <v>112.97266130619134</v>
      </c>
      <c r="O362" s="25">
        <v>185.16156975610312</v>
      </c>
      <c r="P362" s="25">
        <v>4.8299842201790906</v>
      </c>
      <c r="Q362" s="25">
        <v>302.96421528247356</v>
      </c>
      <c r="R362" s="25">
        <v>50.608704392612012</v>
      </c>
      <c r="T362" s="25">
        <v>83.00388173991692</v>
      </c>
      <c r="V362" s="25">
        <v>0.5971615171488136</v>
      </c>
      <c r="W362" s="25">
        <v>134.20974764967772</v>
      </c>
      <c r="Y362" s="25">
        <v>597.33386743150038</v>
      </c>
      <c r="Z362" s="25">
        <v>106.03999999999998</v>
      </c>
      <c r="AA362" s="25">
        <v>5.6330994665362173</v>
      </c>
      <c r="AB362" s="29">
        <f t="shared" si="11"/>
        <v>597.33386743150038</v>
      </c>
    </row>
    <row r="363" spans="1:28" hidden="1" x14ac:dyDescent="0.25">
      <c r="A363" s="37" t="s">
        <v>288</v>
      </c>
      <c r="B363" s="37" t="str">
        <f t="shared" si="12"/>
        <v>East Dunbartonshire2006</v>
      </c>
      <c r="C363" s="25" t="s">
        <v>248</v>
      </c>
      <c r="D363" s="25" t="s">
        <v>248</v>
      </c>
      <c r="E363" s="25" t="s">
        <v>102</v>
      </c>
      <c r="F363" s="25" t="s">
        <v>258</v>
      </c>
      <c r="G363" s="25">
        <v>2006</v>
      </c>
      <c r="H363" s="25">
        <v>119.98158029123385</v>
      </c>
      <c r="I363" s="25">
        <v>30.235445652090284</v>
      </c>
      <c r="J363" s="25">
        <v>0</v>
      </c>
      <c r="K363" s="25">
        <v>16.896521951191495</v>
      </c>
      <c r="L363" s="25">
        <v>2.491469105340721</v>
      </c>
      <c r="M363" s="25">
        <v>169.60501699985633</v>
      </c>
      <c r="N363" s="25">
        <v>117.54109073978965</v>
      </c>
      <c r="O363" s="25">
        <v>175.98817544805539</v>
      </c>
      <c r="P363" s="25">
        <v>4.7166733322104788</v>
      </c>
      <c r="Q363" s="25">
        <v>298.24593952005552</v>
      </c>
      <c r="R363" s="25">
        <v>49.356695908692146</v>
      </c>
      <c r="T363" s="25">
        <v>83.308733953637798</v>
      </c>
      <c r="V363" s="25">
        <v>0.6589539557804831</v>
      </c>
      <c r="W363" s="25">
        <v>133.32438381811042</v>
      </c>
      <c r="Y363" s="25">
        <v>601.17534033802224</v>
      </c>
      <c r="Z363" s="25">
        <v>105.59000000000002</v>
      </c>
      <c r="AA363" s="25">
        <v>5.6934874546644769</v>
      </c>
      <c r="AB363" s="29">
        <f t="shared" si="11"/>
        <v>601.17534033802224</v>
      </c>
    </row>
    <row r="364" spans="1:28" hidden="1" x14ac:dyDescent="0.25">
      <c r="A364" s="37" t="s">
        <v>288</v>
      </c>
      <c r="B364" s="37" t="str">
        <f t="shared" si="12"/>
        <v>East Dunbartonshire2007</v>
      </c>
      <c r="C364" s="25" t="s">
        <v>248</v>
      </c>
      <c r="D364" s="25" t="s">
        <v>248</v>
      </c>
      <c r="E364" s="25" t="s">
        <v>102</v>
      </c>
      <c r="F364" s="25" t="s">
        <v>258</v>
      </c>
      <c r="G364" s="25">
        <v>2007</v>
      </c>
      <c r="H364" s="25">
        <v>123.75741823538934</v>
      </c>
      <c r="I364" s="25">
        <v>33.332238756871114</v>
      </c>
      <c r="J364" s="25">
        <v>0</v>
      </c>
      <c r="K364" s="25">
        <v>16.732068975444957</v>
      </c>
      <c r="L364" s="25">
        <v>2.389220786432753</v>
      </c>
      <c r="M364" s="25">
        <v>176.21094675413815</v>
      </c>
      <c r="N364" s="25">
        <v>115.76826143773415</v>
      </c>
      <c r="O364" s="25">
        <v>169.02290079788315</v>
      </c>
      <c r="P364" s="25">
        <v>4.3028270679860956</v>
      </c>
      <c r="Q364" s="25">
        <v>289.09398930360339</v>
      </c>
      <c r="R364" s="25">
        <v>49.460679592351937</v>
      </c>
      <c r="T364" s="25">
        <v>86.511543056478843</v>
      </c>
      <c r="V364" s="25">
        <v>0.64974630627508234</v>
      </c>
      <c r="W364" s="25">
        <v>136.62196895510587</v>
      </c>
      <c r="Y364" s="25">
        <v>601.92690501284733</v>
      </c>
      <c r="Z364" s="25">
        <v>105.05000000000004</v>
      </c>
      <c r="AA364" s="25">
        <v>5.7299086626639415</v>
      </c>
      <c r="AB364" s="29">
        <f t="shared" si="11"/>
        <v>601.92690501284733</v>
      </c>
    </row>
    <row r="365" spans="1:28" hidden="1" x14ac:dyDescent="0.25">
      <c r="A365" s="37" t="s">
        <v>288</v>
      </c>
      <c r="B365" s="37" t="str">
        <f t="shared" si="12"/>
        <v>East Dunbartonshire2008</v>
      </c>
      <c r="C365" s="25" t="s">
        <v>248</v>
      </c>
      <c r="D365" s="25" t="s">
        <v>248</v>
      </c>
      <c r="E365" s="25" t="s">
        <v>102</v>
      </c>
      <c r="F365" s="25" t="s">
        <v>258</v>
      </c>
      <c r="G365" s="25">
        <v>2008</v>
      </c>
      <c r="H365" s="25">
        <v>104.57729757444946</v>
      </c>
      <c r="I365" s="25">
        <v>31.319872683539813</v>
      </c>
      <c r="J365" s="25">
        <v>0</v>
      </c>
      <c r="K365" s="25">
        <v>13.820996860889924</v>
      </c>
      <c r="L365" s="25">
        <v>2.3597358080638617</v>
      </c>
      <c r="M365" s="25">
        <v>152.07790292694307</v>
      </c>
      <c r="N365" s="25">
        <v>111.29213452923798</v>
      </c>
      <c r="O365" s="25">
        <v>176.34049620259745</v>
      </c>
      <c r="P365" s="25">
        <v>4.6082746441522362</v>
      </c>
      <c r="Q365" s="25">
        <v>292.24090537598767</v>
      </c>
      <c r="R365" s="25">
        <v>45.960986571850412</v>
      </c>
      <c r="T365" s="25">
        <v>85.315408663850846</v>
      </c>
      <c r="V365" s="25">
        <v>0.63383328938900141</v>
      </c>
      <c r="W365" s="25">
        <v>131.91022852509028</v>
      </c>
      <c r="Y365" s="25">
        <v>576.22903682802109</v>
      </c>
      <c r="Z365" s="25">
        <v>104.94000000000004</v>
      </c>
      <c r="AA365" s="25">
        <v>5.4910333221652454</v>
      </c>
      <c r="AB365" s="29">
        <f t="shared" si="11"/>
        <v>576.22903682802109</v>
      </c>
    </row>
    <row r="366" spans="1:28" hidden="1" x14ac:dyDescent="0.25">
      <c r="A366" s="37" t="s">
        <v>288</v>
      </c>
      <c r="B366" s="37" t="str">
        <f t="shared" si="12"/>
        <v>East Dunbartonshire2009</v>
      </c>
      <c r="C366" s="25" t="s">
        <v>248</v>
      </c>
      <c r="D366" s="25" t="s">
        <v>248</v>
      </c>
      <c r="E366" s="25" t="s">
        <v>102</v>
      </c>
      <c r="F366" s="25" t="s">
        <v>258</v>
      </c>
      <c r="G366" s="25">
        <v>2009</v>
      </c>
      <c r="H366" s="25">
        <v>84.617032897517475</v>
      </c>
      <c r="I366" s="25">
        <v>26.716309861078415</v>
      </c>
      <c r="J366" s="25">
        <v>0</v>
      </c>
      <c r="K366" s="25">
        <v>12.5587936435941</v>
      </c>
      <c r="L366" s="25">
        <v>2.4237319304203404</v>
      </c>
      <c r="M366" s="25">
        <v>126.31586833261034</v>
      </c>
      <c r="N366" s="25">
        <v>99.200162884614528</v>
      </c>
      <c r="O366" s="25">
        <v>159.60430814236369</v>
      </c>
      <c r="P366" s="25">
        <v>4.2303205250054248</v>
      </c>
      <c r="Q366" s="25">
        <v>263.03479155198363</v>
      </c>
      <c r="R366" s="25">
        <v>45.306032938949791</v>
      </c>
      <c r="T366" s="25">
        <v>83.580336468117878</v>
      </c>
      <c r="V366" s="25">
        <v>0.56895773598088162</v>
      </c>
      <c r="W366" s="25">
        <v>129.45532714304855</v>
      </c>
      <c r="Y366" s="25">
        <v>518.80598702764257</v>
      </c>
      <c r="Z366" s="25">
        <v>104.96000000000002</v>
      </c>
      <c r="AA366" s="25">
        <v>4.9428924068944591</v>
      </c>
      <c r="AB366" s="29">
        <f t="shared" si="11"/>
        <v>518.80598702764257</v>
      </c>
    </row>
    <row r="367" spans="1:28" hidden="1" x14ac:dyDescent="0.25">
      <c r="A367" s="37" t="s">
        <v>288</v>
      </c>
      <c r="B367" s="37" t="str">
        <f t="shared" si="12"/>
        <v>East Dunbartonshire2010</v>
      </c>
      <c r="C367" s="25" t="s">
        <v>248</v>
      </c>
      <c r="D367" s="25" t="s">
        <v>248</v>
      </c>
      <c r="E367" s="25" t="s">
        <v>102</v>
      </c>
      <c r="F367" s="25" t="s">
        <v>258</v>
      </c>
      <c r="G367" s="25">
        <v>2010</v>
      </c>
      <c r="H367" s="25">
        <v>91.845748494822743</v>
      </c>
      <c r="I367" s="25">
        <v>30.922565151861221</v>
      </c>
      <c r="J367" s="25">
        <v>0</v>
      </c>
      <c r="K367" s="25">
        <v>12.885260739768505</v>
      </c>
      <c r="L367" s="25">
        <v>2.4514923014219887</v>
      </c>
      <c r="M367" s="25">
        <v>138.10506668787446</v>
      </c>
      <c r="N367" s="25">
        <v>101.42303935267654</v>
      </c>
      <c r="O367" s="25">
        <v>174.87659347823416</v>
      </c>
      <c r="P367" s="25">
        <v>4.5839421081095812</v>
      </c>
      <c r="Q367" s="25">
        <v>280.88357493902026</v>
      </c>
      <c r="R367" s="25">
        <v>44.990593307548679</v>
      </c>
      <c r="T367" s="25">
        <v>81.141819673018631</v>
      </c>
      <c r="V367" s="25">
        <v>0.59293907172296989</v>
      </c>
      <c r="W367" s="25">
        <v>126.72535205229028</v>
      </c>
      <c r="Y367" s="25">
        <v>545.71399367918502</v>
      </c>
      <c r="Z367" s="25">
        <v>104.92000000000004</v>
      </c>
      <c r="AA367" s="25">
        <v>5.2012389790238736</v>
      </c>
      <c r="AB367" s="29">
        <f t="shared" si="11"/>
        <v>545.71399367918502</v>
      </c>
    </row>
    <row r="368" spans="1:28" hidden="1" x14ac:dyDescent="0.25">
      <c r="A368" s="37" t="s">
        <v>288</v>
      </c>
      <c r="B368" s="37" t="str">
        <f t="shared" si="12"/>
        <v>East Dunbartonshire2011</v>
      </c>
      <c r="C368" s="25" t="s">
        <v>248</v>
      </c>
      <c r="D368" s="25" t="s">
        <v>248</v>
      </c>
      <c r="E368" s="25" t="s">
        <v>102</v>
      </c>
      <c r="F368" s="25" t="s">
        <v>258</v>
      </c>
      <c r="G368" s="25">
        <v>2011</v>
      </c>
      <c r="H368" s="25">
        <v>92.849747808650093</v>
      </c>
      <c r="I368" s="25">
        <v>26.990319914896901</v>
      </c>
      <c r="J368" s="25">
        <v>0</v>
      </c>
      <c r="K368" s="25">
        <v>11.345930251370108</v>
      </c>
      <c r="L368" s="25">
        <v>2.4902229209052003</v>
      </c>
      <c r="M368" s="25">
        <v>133.67622089582233</v>
      </c>
      <c r="N368" s="25">
        <v>96.331030911001605</v>
      </c>
      <c r="O368" s="25">
        <v>144.60452091468886</v>
      </c>
      <c r="P368" s="25">
        <v>4.0012260892901237</v>
      </c>
      <c r="Q368" s="25">
        <v>244.93677791498061</v>
      </c>
      <c r="R368" s="25">
        <v>44.054272617993277</v>
      </c>
      <c r="T368" s="25">
        <v>79.045536145517445</v>
      </c>
      <c r="V368" s="25">
        <v>0.55450520485523358</v>
      </c>
      <c r="W368" s="25">
        <v>123.65431396836595</v>
      </c>
      <c r="Y368" s="25">
        <v>502.26731277916883</v>
      </c>
      <c r="Z368" s="25">
        <v>105</v>
      </c>
      <c r="AA368" s="25">
        <v>4.7834982169444649</v>
      </c>
      <c r="AB368" s="29">
        <f t="shared" si="11"/>
        <v>502.26731277916883</v>
      </c>
    </row>
    <row r="369" spans="1:28" hidden="1" x14ac:dyDescent="0.25">
      <c r="A369" s="37" t="s">
        <v>288</v>
      </c>
      <c r="B369" s="37" t="str">
        <f t="shared" si="12"/>
        <v>East Dunbartonshire2012</v>
      </c>
      <c r="C369" s="25" t="s">
        <v>248</v>
      </c>
      <c r="D369" s="25" t="s">
        <v>248</v>
      </c>
      <c r="E369" s="25" t="s">
        <v>102</v>
      </c>
      <c r="F369" s="25" t="s">
        <v>258</v>
      </c>
      <c r="G369" s="25">
        <v>2012</v>
      </c>
      <c r="H369" s="25">
        <v>82.545151206540169</v>
      </c>
      <c r="I369" s="25">
        <v>29.812266310673916</v>
      </c>
      <c r="J369" s="25">
        <v>0</v>
      </c>
      <c r="K369" s="25">
        <v>11.103118291223204</v>
      </c>
      <c r="L369" s="25">
        <v>2.4756211012563281</v>
      </c>
      <c r="M369" s="25">
        <v>125.93615690969362</v>
      </c>
      <c r="N369" s="25">
        <v>100.41710432120064</v>
      </c>
      <c r="O369" s="25">
        <v>158.0591314265848</v>
      </c>
      <c r="P369" s="25">
        <v>3.9019915906975662</v>
      </c>
      <c r="Q369" s="25">
        <v>262.37822733848299</v>
      </c>
      <c r="R369" s="25">
        <v>43.165382044744362</v>
      </c>
      <c r="T369" s="25">
        <v>77.359561386417965</v>
      </c>
      <c r="V369" s="25">
        <v>0.53764233049640542</v>
      </c>
      <c r="W369" s="25">
        <v>121.06258576165874</v>
      </c>
      <c r="Y369" s="25">
        <v>509.3769700098353</v>
      </c>
      <c r="Z369" s="25">
        <v>105.88000000000007</v>
      </c>
      <c r="AA369" s="25">
        <v>4.8108894031907345</v>
      </c>
      <c r="AB369" s="29">
        <f t="shared" si="11"/>
        <v>509.3769700098353</v>
      </c>
    </row>
    <row r="370" spans="1:28" hidden="1" x14ac:dyDescent="0.25">
      <c r="A370" s="37" t="s">
        <v>288</v>
      </c>
      <c r="B370" s="37" t="str">
        <f t="shared" si="12"/>
        <v>East Dunbartonshire2013</v>
      </c>
      <c r="C370" s="25" t="s">
        <v>248</v>
      </c>
      <c r="D370" s="25" t="s">
        <v>248</v>
      </c>
      <c r="E370" s="25" t="s">
        <v>102</v>
      </c>
      <c r="F370" s="25" t="s">
        <v>258</v>
      </c>
      <c r="G370" s="25">
        <v>2013</v>
      </c>
      <c r="H370" s="25">
        <v>77.389411643068144</v>
      </c>
      <c r="I370" s="25">
        <v>30.898426650973853</v>
      </c>
      <c r="J370" s="25">
        <v>0</v>
      </c>
      <c r="K370" s="25">
        <v>9.5075828098273867</v>
      </c>
      <c r="L370" s="25">
        <v>2.4108809878998692</v>
      </c>
      <c r="M370" s="25">
        <v>120.20630209176925</v>
      </c>
      <c r="N370" s="25">
        <v>91.768472965226522</v>
      </c>
      <c r="O370" s="25">
        <v>161.76546187360455</v>
      </c>
      <c r="P370" s="25">
        <v>4.112330693265454</v>
      </c>
      <c r="Q370" s="25">
        <v>257.64626553209655</v>
      </c>
      <c r="R370" s="25">
        <v>40.665531117697796</v>
      </c>
      <c r="T370" s="25">
        <v>77.16831282021775</v>
      </c>
      <c r="V370" s="25">
        <v>0.5418624955749729</v>
      </c>
      <c r="W370" s="25">
        <v>118.37570643349052</v>
      </c>
      <c r="Y370" s="25">
        <v>496.22827405735626</v>
      </c>
      <c r="Z370" s="25">
        <v>105.86</v>
      </c>
      <c r="AA370" s="25">
        <v>4.6875899684239206</v>
      </c>
      <c r="AB370" s="29">
        <f t="shared" si="11"/>
        <v>496.22827405735626</v>
      </c>
    </row>
    <row r="371" spans="1:28" hidden="1" x14ac:dyDescent="0.25">
      <c r="A371" s="37" t="s">
        <v>288</v>
      </c>
      <c r="B371" s="37" t="str">
        <f t="shared" si="12"/>
        <v>East Lothian2005</v>
      </c>
      <c r="C371" s="25" t="s">
        <v>248</v>
      </c>
      <c r="D371" s="25" t="s">
        <v>248</v>
      </c>
      <c r="E371" s="25" t="s">
        <v>103</v>
      </c>
      <c r="F371" s="25" t="s">
        <v>259</v>
      </c>
      <c r="G371" s="25">
        <v>2005</v>
      </c>
      <c r="H371" s="25">
        <v>150.4525599415704</v>
      </c>
      <c r="I371" s="25">
        <v>40.523962351886219</v>
      </c>
      <c r="J371" s="25">
        <v>0</v>
      </c>
      <c r="K371" s="25">
        <v>40.623989780199729</v>
      </c>
      <c r="L371" s="25">
        <v>12.230302325016153</v>
      </c>
      <c r="M371" s="25">
        <v>243.83081439867249</v>
      </c>
      <c r="N371" s="25">
        <v>110.0518855934405</v>
      </c>
      <c r="O371" s="25">
        <v>122.93921240431122</v>
      </c>
      <c r="P371" s="25">
        <v>23.028751809016907</v>
      </c>
      <c r="Q371" s="25">
        <v>256.0198498067686</v>
      </c>
      <c r="R371" s="25">
        <v>162.49734368217219</v>
      </c>
      <c r="T371" s="25">
        <v>56.280247857353089</v>
      </c>
      <c r="V371" s="25">
        <v>0.90074577889452367</v>
      </c>
      <c r="W371" s="25">
        <v>219.67833731841981</v>
      </c>
      <c r="Y371" s="25">
        <v>719.52900152386076</v>
      </c>
      <c r="Z371" s="25">
        <v>92.73</v>
      </c>
      <c r="AA371" s="25">
        <v>7.7593982694258674</v>
      </c>
      <c r="AB371" s="29">
        <f t="shared" si="11"/>
        <v>719.52900152386076</v>
      </c>
    </row>
    <row r="372" spans="1:28" hidden="1" x14ac:dyDescent="0.25">
      <c r="A372" s="37" t="s">
        <v>288</v>
      </c>
      <c r="B372" s="37" t="str">
        <f t="shared" si="12"/>
        <v>East Lothian2006</v>
      </c>
      <c r="C372" s="25" t="s">
        <v>248</v>
      </c>
      <c r="D372" s="25" t="s">
        <v>248</v>
      </c>
      <c r="E372" s="25" t="s">
        <v>103</v>
      </c>
      <c r="F372" s="25" t="s">
        <v>259</v>
      </c>
      <c r="G372" s="25">
        <v>2006</v>
      </c>
      <c r="H372" s="25">
        <v>163.40308989830544</v>
      </c>
      <c r="I372" s="25">
        <v>38.309778237543419</v>
      </c>
      <c r="J372" s="25">
        <v>0</v>
      </c>
      <c r="K372" s="25">
        <v>38.690929040687706</v>
      </c>
      <c r="L372" s="25">
        <v>11.615814622085525</v>
      </c>
      <c r="M372" s="25">
        <v>252.01961179862209</v>
      </c>
      <c r="N372" s="25">
        <v>114.68374850932084</v>
      </c>
      <c r="O372" s="25">
        <v>120.46720448394257</v>
      </c>
      <c r="P372" s="25">
        <v>23.74075632795461</v>
      </c>
      <c r="Q372" s="25">
        <v>258.891709321218</v>
      </c>
      <c r="R372" s="25">
        <v>159.30546953420429</v>
      </c>
      <c r="T372" s="25">
        <v>58.97464288933196</v>
      </c>
      <c r="V372" s="25">
        <v>1.0017129059919261</v>
      </c>
      <c r="W372" s="25">
        <v>219.28182532952817</v>
      </c>
      <c r="Y372" s="25">
        <v>730.19314644936833</v>
      </c>
      <c r="Z372" s="25">
        <v>93.849999999999952</v>
      </c>
      <c r="AA372" s="25">
        <v>7.7804277725025965</v>
      </c>
      <c r="AB372" s="29">
        <f t="shared" si="11"/>
        <v>730.19314644936833</v>
      </c>
    </row>
    <row r="373" spans="1:28" hidden="1" x14ac:dyDescent="0.25">
      <c r="A373" s="37" t="s">
        <v>288</v>
      </c>
      <c r="B373" s="37" t="str">
        <f t="shared" si="12"/>
        <v>East Lothian2007</v>
      </c>
      <c r="C373" s="25" t="s">
        <v>248</v>
      </c>
      <c r="D373" s="25" t="s">
        <v>248</v>
      </c>
      <c r="E373" s="25" t="s">
        <v>103</v>
      </c>
      <c r="F373" s="25" t="s">
        <v>259</v>
      </c>
      <c r="G373" s="25">
        <v>2007</v>
      </c>
      <c r="H373" s="25">
        <v>165.69221738507102</v>
      </c>
      <c r="I373" s="25">
        <v>37.065317474739985</v>
      </c>
      <c r="J373" s="25">
        <v>0</v>
      </c>
      <c r="K373" s="25">
        <v>36.507287873970753</v>
      </c>
      <c r="L373" s="25">
        <v>11.654304096234888</v>
      </c>
      <c r="M373" s="25">
        <v>250.91912683001667</v>
      </c>
      <c r="N373" s="25">
        <v>114.87599968133847</v>
      </c>
      <c r="O373" s="25">
        <v>117.46886200180707</v>
      </c>
      <c r="P373" s="25">
        <v>21.982888864684057</v>
      </c>
      <c r="Q373" s="25">
        <v>254.32775054782962</v>
      </c>
      <c r="R373" s="25">
        <v>162.89437649171597</v>
      </c>
      <c r="T373" s="25">
        <v>61.783338546175784</v>
      </c>
      <c r="V373" s="25">
        <v>1.0012084325309589</v>
      </c>
      <c r="W373" s="25">
        <v>225.67892347042272</v>
      </c>
      <c r="Y373" s="25">
        <v>730.92580084826886</v>
      </c>
      <c r="Z373" s="25">
        <v>95.55999999999996</v>
      </c>
      <c r="AA373" s="25">
        <v>7.6488677359592838</v>
      </c>
      <c r="AB373" s="29">
        <f t="shared" si="11"/>
        <v>730.92580084826886</v>
      </c>
    </row>
    <row r="374" spans="1:28" hidden="1" x14ac:dyDescent="0.25">
      <c r="A374" s="37" t="s">
        <v>288</v>
      </c>
      <c r="B374" s="37" t="str">
        <f t="shared" si="12"/>
        <v>East Lothian2008</v>
      </c>
      <c r="C374" s="25" t="s">
        <v>248</v>
      </c>
      <c r="D374" s="25" t="s">
        <v>248</v>
      </c>
      <c r="E374" s="25" t="s">
        <v>103</v>
      </c>
      <c r="F374" s="25" t="s">
        <v>259</v>
      </c>
      <c r="G374" s="25">
        <v>2008</v>
      </c>
      <c r="H374" s="25">
        <v>176.33782685778195</v>
      </c>
      <c r="I374" s="25">
        <v>45.591061728696104</v>
      </c>
      <c r="J374" s="25">
        <v>0</v>
      </c>
      <c r="K374" s="25">
        <v>37.818141335932943</v>
      </c>
      <c r="L374" s="25">
        <v>10.843589779270339</v>
      </c>
      <c r="M374" s="25">
        <v>270.59061970168136</v>
      </c>
      <c r="N374" s="25">
        <v>112.80039432452196</v>
      </c>
      <c r="O374" s="25">
        <v>120.67356642093137</v>
      </c>
      <c r="P374" s="25">
        <v>23.672176815518878</v>
      </c>
      <c r="Q374" s="25">
        <v>257.14613756097219</v>
      </c>
      <c r="R374" s="25">
        <v>149.1362974954252</v>
      </c>
      <c r="T374" s="25">
        <v>61.720937527197528</v>
      </c>
      <c r="V374" s="25">
        <v>0.92641875825692954</v>
      </c>
      <c r="W374" s="25">
        <v>211.78365378087966</v>
      </c>
      <c r="Y374" s="25">
        <v>739.52041104353316</v>
      </c>
      <c r="Z374" s="25">
        <v>97.469999999999942</v>
      </c>
      <c r="AA374" s="25">
        <v>7.5871592391867608</v>
      </c>
      <c r="AB374" s="29">
        <f t="shared" si="11"/>
        <v>739.52041104353316</v>
      </c>
    </row>
    <row r="375" spans="1:28" hidden="1" x14ac:dyDescent="0.25">
      <c r="A375" s="37" t="s">
        <v>288</v>
      </c>
      <c r="B375" s="37" t="str">
        <f t="shared" si="12"/>
        <v>East Lothian2009</v>
      </c>
      <c r="C375" s="25" t="s">
        <v>248</v>
      </c>
      <c r="D375" s="25" t="s">
        <v>248</v>
      </c>
      <c r="E375" s="25" t="s">
        <v>103</v>
      </c>
      <c r="F375" s="25" t="s">
        <v>259</v>
      </c>
      <c r="G375" s="25">
        <v>2009</v>
      </c>
      <c r="H375" s="25">
        <v>133.40372500482431</v>
      </c>
      <c r="I375" s="25">
        <v>41.883933999863849</v>
      </c>
      <c r="J375" s="25">
        <v>0</v>
      </c>
      <c r="K375" s="25">
        <v>38.723085964318997</v>
      </c>
      <c r="L375" s="25">
        <v>11.422224269037825</v>
      </c>
      <c r="M375" s="25">
        <v>225.43296923804496</v>
      </c>
      <c r="N375" s="25">
        <v>99.492505235626595</v>
      </c>
      <c r="O375" s="25">
        <v>109.98342505407699</v>
      </c>
      <c r="P375" s="25">
        <v>22.09899820765057</v>
      </c>
      <c r="Q375" s="25">
        <v>231.57492849735414</v>
      </c>
      <c r="R375" s="25">
        <v>141.79305539697157</v>
      </c>
      <c r="T375" s="25">
        <v>59.123429282659202</v>
      </c>
      <c r="V375" s="25">
        <v>0.82040331026535296</v>
      </c>
      <c r="W375" s="25">
        <v>201.73688798989613</v>
      </c>
      <c r="Y375" s="25">
        <v>658.74478572529529</v>
      </c>
      <c r="Z375" s="25">
        <v>98.340000000000032</v>
      </c>
      <c r="AA375" s="25">
        <v>6.6986453704016178</v>
      </c>
      <c r="AB375" s="29">
        <f t="shared" si="11"/>
        <v>658.74478572529529</v>
      </c>
    </row>
    <row r="376" spans="1:28" hidden="1" x14ac:dyDescent="0.25">
      <c r="A376" s="37" t="s">
        <v>288</v>
      </c>
      <c r="B376" s="37" t="str">
        <f t="shared" si="12"/>
        <v>East Lothian2010</v>
      </c>
      <c r="C376" s="25" t="s">
        <v>248</v>
      </c>
      <c r="D376" s="25" t="s">
        <v>248</v>
      </c>
      <c r="E376" s="25" t="s">
        <v>103</v>
      </c>
      <c r="F376" s="25" t="s">
        <v>259</v>
      </c>
      <c r="G376" s="25">
        <v>2010</v>
      </c>
      <c r="H376" s="25">
        <v>134.67043193239678</v>
      </c>
      <c r="I376" s="25">
        <v>47.889700165924069</v>
      </c>
      <c r="J376" s="25">
        <v>0</v>
      </c>
      <c r="K376" s="25">
        <v>42.461401620213373</v>
      </c>
      <c r="L376" s="25">
        <v>11.61660267830214</v>
      </c>
      <c r="M376" s="25">
        <v>236.63813639683636</v>
      </c>
      <c r="N376" s="25">
        <v>101.43856310190351</v>
      </c>
      <c r="O376" s="25">
        <v>122.39333030264572</v>
      </c>
      <c r="P376" s="25">
        <v>24.384953021671627</v>
      </c>
      <c r="Q376" s="25">
        <v>248.21684642622088</v>
      </c>
      <c r="R376" s="25">
        <v>140.16769227696628</v>
      </c>
      <c r="T376" s="25">
        <v>59.064512839491215</v>
      </c>
      <c r="V376" s="25">
        <v>0.86968115396326662</v>
      </c>
      <c r="W376" s="25">
        <v>200.10188627042075</v>
      </c>
      <c r="Y376" s="25">
        <v>684.95686909347796</v>
      </c>
      <c r="Z376" s="25">
        <v>99.139999999999986</v>
      </c>
      <c r="AA376" s="25">
        <v>6.9089859702791818</v>
      </c>
      <c r="AB376" s="29">
        <f t="shared" si="11"/>
        <v>684.95686909347796</v>
      </c>
    </row>
    <row r="377" spans="1:28" hidden="1" x14ac:dyDescent="0.25">
      <c r="A377" s="37" t="s">
        <v>288</v>
      </c>
      <c r="B377" s="37" t="str">
        <f t="shared" si="12"/>
        <v>East Lothian2011</v>
      </c>
      <c r="C377" s="25" t="s">
        <v>248</v>
      </c>
      <c r="D377" s="25" t="s">
        <v>248</v>
      </c>
      <c r="E377" s="25" t="s">
        <v>103</v>
      </c>
      <c r="F377" s="25" t="s">
        <v>259</v>
      </c>
      <c r="G377" s="25">
        <v>2011</v>
      </c>
      <c r="H377" s="25">
        <v>117.94180359133543</v>
      </c>
      <c r="I377" s="25">
        <v>38.833789681268541</v>
      </c>
      <c r="J377" s="25">
        <v>0</v>
      </c>
      <c r="K377" s="25">
        <v>38.537451357211729</v>
      </c>
      <c r="L377" s="25">
        <v>12.011349435265753</v>
      </c>
      <c r="M377" s="25">
        <v>207.32439406508144</v>
      </c>
      <c r="N377" s="25">
        <v>96.971064115677848</v>
      </c>
      <c r="O377" s="25">
        <v>99.255777530034152</v>
      </c>
      <c r="P377" s="25">
        <v>20.465609422604551</v>
      </c>
      <c r="Q377" s="25">
        <v>216.69245106831656</v>
      </c>
      <c r="R377" s="25">
        <v>139.43050539498842</v>
      </c>
      <c r="T377" s="25">
        <v>55.786292263718693</v>
      </c>
      <c r="V377" s="25">
        <v>0.80996999617123422</v>
      </c>
      <c r="W377" s="25">
        <v>196.02676765487834</v>
      </c>
      <c r="Y377" s="25">
        <v>620.04361278827628</v>
      </c>
      <c r="Z377" s="25">
        <v>99.920000000000044</v>
      </c>
      <c r="AA377" s="25">
        <v>6.2054004482413534</v>
      </c>
      <c r="AB377" s="29">
        <f t="shared" si="11"/>
        <v>620.04361278827628</v>
      </c>
    </row>
    <row r="378" spans="1:28" hidden="1" x14ac:dyDescent="0.25">
      <c r="A378" s="37" t="s">
        <v>288</v>
      </c>
      <c r="B378" s="37" t="str">
        <f t="shared" si="12"/>
        <v>East Lothian2012</v>
      </c>
      <c r="C378" s="25" t="s">
        <v>248</v>
      </c>
      <c r="D378" s="25" t="s">
        <v>248</v>
      </c>
      <c r="E378" s="25" t="s">
        <v>103</v>
      </c>
      <c r="F378" s="25" t="s">
        <v>259</v>
      </c>
      <c r="G378" s="25">
        <v>2012</v>
      </c>
      <c r="H378" s="25">
        <v>137.67654739500688</v>
      </c>
      <c r="I378" s="25">
        <v>47.209786084198683</v>
      </c>
      <c r="J378" s="25">
        <v>0</v>
      </c>
      <c r="K378" s="25">
        <v>41.157461089469074</v>
      </c>
      <c r="L378" s="25">
        <v>11.824299731251811</v>
      </c>
      <c r="M378" s="25">
        <v>237.86809429992647</v>
      </c>
      <c r="N378" s="25">
        <v>104.7717500244367</v>
      </c>
      <c r="O378" s="25">
        <v>110.50508852035999</v>
      </c>
      <c r="P378" s="25">
        <v>19.772415515746946</v>
      </c>
      <c r="Q378" s="25">
        <v>235.04925406054366</v>
      </c>
      <c r="R378" s="25">
        <v>137.06540315337912</v>
      </c>
      <c r="T378" s="25">
        <v>53.007794192901201</v>
      </c>
      <c r="V378" s="25">
        <v>0.77839793847262639</v>
      </c>
      <c r="W378" s="25">
        <v>190.85159528475296</v>
      </c>
      <c r="Y378" s="25">
        <v>663.76894364522309</v>
      </c>
      <c r="Z378" s="25">
        <v>100.84999999999995</v>
      </c>
      <c r="AA378" s="25">
        <v>6.5817446072902666</v>
      </c>
      <c r="AB378" s="29">
        <f t="shared" si="11"/>
        <v>663.76894364522309</v>
      </c>
    </row>
    <row r="379" spans="1:28" hidden="1" x14ac:dyDescent="0.25">
      <c r="A379" s="37" t="s">
        <v>288</v>
      </c>
      <c r="B379" s="37" t="str">
        <f t="shared" si="12"/>
        <v>East Lothian2013</v>
      </c>
      <c r="C379" s="25" t="s">
        <v>248</v>
      </c>
      <c r="D379" s="25" t="s">
        <v>248</v>
      </c>
      <c r="E379" s="25" t="s">
        <v>103</v>
      </c>
      <c r="F379" s="25" t="s">
        <v>259</v>
      </c>
      <c r="G379" s="25">
        <v>2013</v>
      </c>
      <c r="H379" s="25">
        <v>134.0296773092447</v>
      </c>
      <c r="I379" s="25">
        <v>48.141245793587984</v>
      </c>
      <c r="J379" s="25">
        <v>0</v>
      </c>
      <c r="K379" s="25">
        <v>42.025952096669783</v>
      </c>
      <c r="L379" s="25">
        <v>11.167594411728714</v>
      </c>
      <c r="M379" s="25">
        <v>235.36446961123119</v>
      </c>
      <c r="N379" s="25">
        <v>93.690603309683553</v>
      </c>
      <c r="O379" s="25">
        <v>112.88074355176137</v>
      </c>
      <c r="P379" s="25">
        <v>19.527623204447742</v>
      </c>
      <c r="Q379" s="25">
        <v>226.09897006589264</v>
      </c>
      <c r="R379" s="25">
        <v>133.68490402038739</v>
      </c>
      <c r="T379" s="25">
        <v>53.846536003863875</v>
      </c>
      <c r="V379" s="25">
        <v>0.79012007587178212</v>
      </c>
      <c r="W379" s="25">
        <v>188.32156010012304</v>
      </c>
      <c r="Y379" s="25">
        <v>649.78499977724698</v>
      </c>
      <c r="Z379" s="25">
        <v>101.36000000000001</v>
      </c>
      <c r="AA379" s="25">
        <v>6.4106649543927281</v>
      </c>
      <c r="AB379" s="29">
        <f t="shared" si="11"/>
        <v>649.78499977724698</v>
      </c>
    </row>
    <row r="380" spans="1:28" hidden="1" x14ac:dyDescent="0.25">
      <c r="A380" s="37" t="s">
        <v>288</v>
      </c>
      <c r="B380" s="37" t="str">
        <f t="shared" si="12"/>
        <v>East Renfrewshire2005</v>
      </c>
      <c r="C380" s="25" t="s">
        <v>248</v>
      </c>
      <c r="D380" s="25" t="s">
        <v>248</v>
      </c>
      <c r="E380" s="25" t="s">
        <v>104</v>
      </c>
      <c r="F380" s="25" t="s">
        <v>260</v>
      </c>
      <c r="G380" s="25">
        <v>2005</v>
      </c>
      <c r="H380" s="25">
        <v>51.129566348160623</v>
      </c>
      <c r="I380" s="25">
        <v>27.829310705075272</v>
      </c>
      <c r="J380" s="25">
        <v>0</v>
      </c>
      <c r="K380" s="25">
        <v>5.1935242004911997</v>
      </c>
      <c r="L380" s="25">
        <v>4.3883986112135958</v>
      </c>
      <c r="M380" s="25">
        <v>88.540799864940681</v>
      </c>
      <c r="N380" s="25">
        <v>101.13440641263955</v>
      </c>
      <c r="O380" s="25">
        <v>152.01139077402649</v>
      </c>
      <c r="P380" s="25">
        <v>3.9213610382560722</v>
      </c>
      <c r="Q380" s="25">
        <v>257.06715822492214</v>
      </c>
      <c r="R380" s="25">
        <v>73.415825996439381</v>
      </c>
      <c r="T380" s="25">
        <v>90.982783921875722</v>
      </c>
      <c r="V380" s="25">
        <v>0.82937515558043307</v>
      </c>
      <c r="W380" s="25">
        <v>165.22798507389555</v>
      </c>
      <c r="Y380" s="25">
        <v>510.83594316375826</v>
      </c>
      <c r="Z380" s="25">
        <v>89.880000000000067</v>
      </c>
      <c r="AA380" s="25">
        <v>5.6835329679990867</v>
      </c>
      <c r="AB380" s="29">
        <f t="shared" si="11"/>
        <v>510.83594316375826</v>
      </c>
    </row>
    <row r="381" spans="1:28" hidden="1" x14ac:dyDescent="0.25">
      <c r="A381" s="37" t="s">
        <v>288</v>
      </c>
      <c r="B381" s="37" t="str">
        <f t="shared" si="12"/>
        <v>East Renfrewshire2006</v>
      </c>
      <c r="C381" s="25" t="s">
        <v>248</v>
      </c>
      <c r="D381" s="25" t="s">
        <v>248</v>
      </c>
      <c r="E381" s="25" t="s">
        <v>104</v>
      </c>
      <c r="F381" s="25" t="s">
        <v>260</v>
      </c>
      <c r="G381" s="25">
        <v>2006</v>
      </c>
      <c r="H381" s="25">
        <v>59.323735235203451</v>
      </c>
      <c r="I381" s="25">
        <v>27.510240140984322</v>
      </c>
      <c r="J381" s="25">
        <v>0</v>
      </c>
      <c r="K381" s="25">
        <v>5.1812198857165122</v>
      </c>
      <c r="L381" s="25">
        <v>4.1500015127897756</v>
      </c>
      <c r="M381" s="25">
        <v>96.165196774694053</v>
      </c>
      <c r="N381" s="25">
        <v>103.52641588424865</v>
      </c>
      <c r="O381" s="25">
        <v>146.17348533871245</v>
      </c>
      <c r="P381" s="25">
        <v>3.9449839526948338</v>
      </c>
      <c r="Q381" s="25">
        <v>253.64488517565593</v>
      </c>
      <c r="R381" s="25">
        <v>51.420065706709806</v>
      </c>
      <c r="T381" s="25">
        <v>90.703609362274676</v>
      </c>
      <c r="V381" s="25">
        <v>0.8210412386618372</v>
      </c>
      <c r="W381" s="25">
        <v>142.94471630764633</v>
      </c>
      <c r="Y381" s="25">
        <v>492.7547982579963</v>
      </c>
      <c r="Z381" s="25">
        <v>89.75</v>
      </c>
      <c r="AA381" s="25">
        <v>5.4903041588634682</v>
      </c>
      <c r="AB381" s="29">
        <f t="shared" si="11"/>
        <v>492.7547982579963</v>
      </c>
    </row>
    <row r="382" spans="1:28" hidden="1" x14ac:dyDescent="0.25">
      <c r="A382" s="37" t="s">
        <v>288</v>
      </c>
      <c r="B382" s="37" t="str">
        <f t="shared" si="12"/>
        <v>East Renfrewshire2007</v>
      </c>
      <c r="C382" s="25" t="s">
        <v>248</v>
      </c>
      <c r="D382" s="25" t="s">
        <v>248</v>
      </c>
      <c r="E382" s="25" t="s">
        <v>104</v>
      </c>
      <c r="F382" s="25" t="s">
        <v>260</v>
      </c>
      <c r="G382" s="25">
        <v>2007</v>
      </c>
      <c r="H382" s="25">
        <v>47.832909247649496</v>
      </c>
      <c r="I382" s="25">
        <v>23.33449626216257</v>
      </c>
      <c r="J382" s="25">
        <v>0</v>
      </c>
      <c r="K382" s="25">
        <v>5.2048707568191528</v>
      </c>
      <c r="L382" s="25">
        <v>3.9453494994527536</v>
      </c>
      <c r="M382" s="25">
        <v>80.317625766083978</v>
      </c>
      <c r="N382" s="25">
        <v>102.08620539597194</v>
      </c>
      <c r="O382" s="25">
        <v>140.92632134782144</v>
      </c>
      <c r="P382" s="25">
        <v>3.5387606297166898</v>
      </c>
      <c r="Q382" s="25">
        <v>246.55128737351006</v>
      </c>
      <c r="R382" s="25">
        <v>53.137816366375787</v>
      </c>
      <c r="T382" s="25">
        <v>92.496203619818132</v>
      </c>
      <c r="V382" s="25">
        <v>0.80580081634931899</v>
      </c>
      <c r="W382" s="25">
        <v>146.43982080254324</v>
      </c>
      <c r="Y382" s="25">
        <v>473.30873394213734</v>
      </c>
      <c r="Z382" s="25">
        <v>89.84</v>
      </c>
      <c r="AA382" s="25">
        <v>5.2683518916088303</v>
      </c>
      <c r="AB382" s="29">
        <f t="shared" si="11"/>
        <v>473.30873394213734</v>
      </c>
    </row>
    <row r="383" spans="1:28" hidden="1" x14ac:dyDescent="0.25">
      <c r="A383" s="37" t="s">
        <v>288</v>
      </c>
      <c r="B383" s="37" t="str">
        <f t="shared" si="12"/>
        <v>East Renfrewshire2008</v>
      </c>
      <c r="C383" s="25" t="s">
        <v>248</v>
      </c>
      <c r="D383" s="25" t="s">
        <v>248</v>
      </c>
      <c r="E383" s="25" t="s">
        <v>104</v>
      </c>
      <c r="F383" s="25" t="s">
        <v>260</v>
      </c>
      <c r="G383" s="25">
        <v>2008</v>
      </c>
      <c r="H383" s="25">
        <v>44.563130855622269</v>
      </c>
      <c r="I383" s="25">
        <v>24.299120860570767</v>
      </c>
      <c r="J383" s="25">
        <v>0</v>
      </c>
      <c r="K383" s="25">
        <v>3.3004612915207878</v>
      </c>
      <c r="L383" s="25">
        <v>4.0871295867984392</v>
      </c>
      <c r="M383" s="25">
        <v>76.249842594512273</v>
      </c>
      <c r="N383" s="25">
        <v>98.312796581619068</v>
      </c>
      <c r="O383" s="25">
        <v>148.33004715142843</v>
      </c>
      <c r="P383" s="25">
        <v>3.749053735462565</v>
      </c>
      <c r="Q383" s="25">
        <v>250.39189746851005</v>
      </c>
      <c r="R383" s="25">
        <v>53.360500894177136</v>
      </c>
      <c r="T383" s="25">
        <v>91.501608779982035</v>
      </c>
      <c r="V383" s="25">
        <v>0.80140805127303794</v>
      </c>
      <c r="W383" s="25">
        <v>145.6635177254322</v>
      </c>
      <c r="Y383" s="25">
        <v>472.30525778845447</v>
      </c>
      <c r="Z383" s="25">
        <v>89.869999999999933</v>
      </c>
      <c r="AA383" s="25">
        <v>5.2554273705180243</v>
      </c>
      <c r="AB383" s="29">
        <f t="shared" si="11"/>
        <v>472.30525778845447</v>
      </c>
    </row>
    <row r="384" spans="1:28" hidden="1" x14ac:dyDescent="0.25">
      <c r="A384" s="37" t="s">
        <v>288</v>
      </c>
      <c r="B384" s="37" t="str">
        <f t="shared" si="12"/>
        <v>East Renfrewshire2009</v>
      </c>
      <c r="C384" s="25" t="s">
        <v>248</v>
      </c>
      <c r="D384" s="25" t="s">
        <v>248</v>
      </c>
      <c r="E384" s="25" t="s">
        <v>104</v>
      </c>
      <c r="F384" s="25" t="s">
        <v>260</v>
      </c>
      <c r="G384" s="25">
        <v>2009</v>
      </c>
      <c r="H384" s="25">
        <v>56.62385959910268</v>
      </c>
      <c r="I384" s="25">
        <v>20.916262925661421</v>
      </c>
      <c r="J384" s="25">
        <v>0</v>
      </c>
      <c r="K384" s="25">
        <v>2.6917338377065199</v>
      </c>
      <c r="L384" s="25">
        <v>4.1602984486576799</v>
      </c>
      <c r="M384" s="25">
        <v>84.392154811128307</v>
      </c>
      <c r="N384" s="25">
        <v>87.24644746746128</v>
      </c>
      <c r="O384" s="25">
        <v>133.56103324044011</v>
      </c>
      <c r="P384" s="25">
        <v>3.5516642945134969</v>
      </c>
      <c r="Q384" s="25">
        <v>224.35914500241489</v>
      </c>
      <c r="R384" s="25">
        <v>51.781508131963818</v>
      </c>
      <c r="T384" s="25">
        <v>88.365977187721853</v>
      </c>
      <c r="V384" s="25">
        <v>0.71999458019100038</v>
      </c>
      <c r="W384" s="25">
        <v>140.86747989987668</v>
      </c>
      <c r="Y384" s="25">
        <v>449.61877971341983</v>
      </c>
      <c r="Z384" s="25">
        <v>89.98</v>
      </c>
      <c r="AA384" s="25">
        <v>4.9968746356236924</v>
      </c>
      <c r="AB384" s="29">
        <f t="shared" si="11"/>
        <v>449.61877971341983</v>
      </c>
    </row>
    <row r="385" spans="1:28" hidden="1" x14ac:dyDescent="0.25">
      <c r="A385" s="37" t="s">
        <v>288</v>
      </c>
      <c r="B385" s="37" t="str">
        <f t="shared" si="12"/>
        <v>East Renfrewshire2010</v>
      </c>
      <c r="C385" s="25" t="s">
        <v>248</v>
      </c>
      <c r="D385" s="25" t="s">
        <v>248</v>
      </c>
      <c r="E385" s="25" t="s">
        <v>104</v>
      </c>
      <c r="F385" s="25" t="s">
        <v>260</v>
      </c>
      <c r="G385" s="25">
        <v>2010</v>
      </c>
      <c r="H385" s="25">
        <v>57.955720254854576</v>
      </c>
      <c r="I385" s="25">
        <v>24.147847441031196</v>
      </c>
      <c r="J385" s="25">
        <v>0</v>
      </c>
      <c r="K385" s="25">
        <v>2.7461631682399896</v>
      </c>
      <c r="L385" s="25">
        <v>4.207647490125483</v>
      </c>
      <c r="M385" s="25">
        <v>89.057378354251242</v>
      </c>
      <c r="N385" s="25">
        <v>87.62026649809232</v>
      </c>
      <c r="O385" s="25">
        <v>146.01206973517225</v>
      </c>
      <c r="P385" s="25">
        <v>3.8904879541238531</v>
      </c>
      <c r="Q385" s="25">
        <v>237.52282418738841</v>
      </c>
      <c r="R385" s="25">
        <v>51.393383317992779</v>
      </c>
      <c r="T385" s="25">
        <v>87.128376104689693</v>
      </c>
      <c r="V385" s="25">
        <v>0.75809546061044486</v>
      </c>
      <c r="W385" s="25">
        <v>139.2798548832929</v>
      </c>
      <c r="Y385" s="25">
        <v>465.86005742493262</v>
      </c>
      <c r="Z385" s="25">
        <v>90.41</v>
      </c>
      <c r="AA385" s="25">
        <v>5.1527492249190647</v>
      </c>
      <c r="AB385" s="29">
        <f t="shared" si="11"/>
        <v>465.86005742493262</v>
      </c>
    </row>
    <row r="386" spans="1:28" hidden="1" x14ac:dyDescent="0.25">
      <c r="A386" s="37" t="s">
        <v>288</v>
      </c>
      <c r="B386" s="37" t="str">
        <f t="shared" si="12"/>
        <v>East Renfrewshire2011</v>
      </c>
      <c r="C386" s="25" t="s">
        <v>248</v>
      </c>
      <c r="D386" s="25" t="s">
        <v>248</v>
      </c>
      <c r="E386" s="25" t="s">
        <v>104</v>
      </c>
      <c r="F386" s="25" t="s">
        <v>260</v>
      </c>
      <c r="G386" s="25">
        <v>2011</v>
      </c>
      <c r="H386" s="25">
        <v>54.904394241236425</v>
      </c>
      <c r="I386" s="25">
        <v>20.495923214281323</v>
      </c>
      <c r="J386" s="25">
        <v>0</v>
      </c>
      <c r="K386" s="25">
        <v>2.3347401080756134</v>
      </c>
      <c r="L386" s="25">
        <v>4.263154351929261</v>
      </c>
      <c r="M386" s="25">
        <v>81.998211915522617</v>
      </c>
      <c r="N386" s="25">
        <v>83.841994533373665</v>
      </c>
      <c r="O386" s="25">
        <v>122.18137796339573</v>
      </c>
      <c r="P386" s="25">
        <v>3.2733191843754428</v>
      </c>
      <c r="Q386" s="25">
        <v>209.29669168114486</v>
      </c>
      <c r="R386" s="25">
        <v>50.017946962325375</v>
      </c>
      <c r="T386" s="25">
        <v>84.722137329660185</v>
      </c>
      <c r="V386" s="25">
        <v>0.70708709830088756</v>
      </c>
      <c r="W386" s="25">
        <v>135.44717139028646</v>
      </c>
      <c r="Y386" s="25">
        <v>426.74207498695387</v>
      </c>
      <c r="Z386" s="25">
        <v>90.80999999999996</v>
      </c>
      <c r="AA386" s="25">
        <v>4.6992850455561506</v>
      </c>
      <c r="AB386" s="29">
        <f t="shared" si="11"/>
        <v>426.74207498695387</v>
      </c>
    </row>
    <row r="387" spans="1:28" hidden="1" x14ac:dyDescent="0.25">
      <c r="A387" s="37" t="s">
        <v>288</v>
      </c>
      <c r="B387" s="37" t="str">
        <f t="shared" si="12"/>
        <v>East Renfrewshire2012</v>
      </c>
      <c r="C387" s="25" t="s">
        <v>248</v>
      </c>
      <c r="D387" s="25" t="s">
        <v>248</v>
      </c>
      <c r="E387" s="25" t="s">
        <v>104</v>
      </c>
      <c r="F387" s="25" t="s">
        <v>260</v>
      </c>
      <c r="G387" s="25">
        <v>2012</v>
      </c>
      <c r="H387" s="25">
        <v>36.881941282512187</v>
      </c>
      <c r="I387" s="25">
        <v>21.058742059072223</v>
      </c>
      <c r="J387" s="25">
        <v>0</v>
      </c>
      <c r="K387" s="25">
        <v>2.68504960215841</v>
      </c>
      <c r="L387" s="25">
        <v>4.2451320108760351</v>
      </c>
      <c r="M387" s="25">
        <v>64.870864954618852</v>
      </c>
      <c r="N387" s="25">
        <v>87.823707204448013</v>
      </c>
      <c r="O387" s="25">
        <v>133.7240166892316</v>
      </c>
      <c r="P387" s="25">
        <v>3.212322569194626</v>
      </c>
      <c r="Q387" s="25">
        <v>224.76004646287424</v>
      </c>
      <c r="R387" s="25">
        <v>46.196301799264759</v>
      </c>
      <c r="T387" s="25">
        <v>82.450382222434712</v>
      </c>
      <c r="V387" s="25">
        <v>0.68159043306674416</v>
      </c>
      <c r="W387" s="25">
        <v>129.32827445476619</v>
      </c>
      <c r="Y387" s="25">
        <v>418.95918587225924</v>
      </c>
      <c r="Z387" s="25">
        <v>91.030000000000015</v>
      </c>
      <c r="AA387" s="25">
        <v>4.6024298129436358</v>
      </c>
      <c r="AB387" s="29">
        <f t="shared" ref="AB387:AB450" si="13">Y387-X387</f>
        <v>418.95918587225924</v>
      </c>
    </row>
    <row r="388" spans="1:28" hidden="1" x14ac:dyDescent="0.25">
      <c r="A388" s="37" t="s">
        <v>288</v>
      </c>
      <c r="B388" s="37" t="str">
        <f t="shared" si="12"/>
        <v>East Renfrewshire2013</v>
      </c>
      <c r="C388" s="25" t="s">
        <v>248</v>
      </c>
      <c r="D388" s="25" t="s">
        <v>248</v>
      </c>
      <c r="E388" s="25" t="s">
        <v>104</v>
      </c>
      <c r="F388" s="25" t="s">
        <v>260</v>
      </c>
      <c r="G388" s="25">
        <v>2013</v>
      </c>
      <c r="H388" s="25">
        <v>34.106257875251423</v>
      </c>
      <c r="I388" s="25">
        <v>21.62229115430311</v>
      </c>
      <c r="J388" s="25">
        <v>0</v>
      </c>
      <c r="K388" s="25">
        <v>2.2403532089569156</v>
      </c>
      <c r="L388" s="25">
        <v>4.157479870294928</v>
      </c>
      <c r="M388" s="25">
        <v>62.126382108806375</v>
      </c>
      <c r="N388" s="25">
        <v>80.171123523140878</v>
      </c>
      <c r="O388" s="25">
        <v>137.62480860262977</v>
      </c>
      <c r="P388" s="25">
        <v>3.3216063499206507</v>
      </c>
      <c r="Q388" s="25">
        <v>221.1175384756913</v>
      </c>
      <c r="R388" s="25">
        <v>45.466681721980613</v>
      </c>
      <c r="T388" s="25">
        <v>82.085781235595917</v>
      </c>
      <c r="V388" s="25">
        <v>0.69125640362858121</v>
      </c>
      <c r="W388" s="25">
        <v>128.24371936120511</v>
      </c>
      <c r="Y388" s="25">
        <v>411.48763994570277</v>
      </c>
      <c r="Z388" s="25">
        <v>91.5</v>
      </c>
      <c r="AA388" s="25">
        <v>4.4971326770022158</v>
      </c>
      <c r="AB388" s="29">
        <f t="shared" si="13"/>
        <v>411.48763994570277</v>
      </c>
    </row>
    <row r="389" spans="1:28" hidden="1" x14ac:dyDescent="0.25">
      <c r="A389" s="37" t="s">
        <v>288</v>
      </c>
      <c r="B389" s="37" t="str">
        <f t="shared" si="12"/>
        <v>City of Edinburgh2005</v>
      </c>
      <c r="C389" s="25" t="s">
        <v>248</v>
      </c>
      <c r="D389" s="25" t="s">
        <v>248</v>
      </c>
      <c r="E389" s="25" t="s">
        <v>120</v>
      </c>
      <c r="F389" s="25" t="s">
        <v>261</v>
      </c>
      <c r="G389" s="25">
        <v>2005</v>
      </c>
      <c r="H389" s="25">
        <v>890.6235229930129</v>
      </c>
      <c r="I389" s="25">
        <v>435.42620287323371</v>
      </c>
      <c r="J389" s="25">
        <v>0</v>
      </c>
      <c r="K389" s="25">
        <v>55.383439501230043</v>
      </c>
      <c r="L389" s="25">
        <v>3.2063506384412443</v>
      </c>
      <c r="M389" s="25">
        <v>1384.639516005918</v>
      </c>
      <c r="N389" s="25">
        <v>537.61761937222434</v>
      </c>
      <c r="O389" s="25">
        <v>637.91225795707101</v>
      </c>
      <c r="P389" s="25">
        <v>12.608274582076831</v>
      </c>
      <c r="Q389" s="25">
        <v>1188.138151911372</v>
      </c>
      <c r="R389" s="25">
        <v>380.5335070271326</v>
      </c>
      <c r="T389" s="25">
        <v>288.99042837553407</v>
      </c>
      <c r="V389" s="25">
        <v>22.539145653026875</v>
      </c>
      <c r="W389" s="25">
        <v>692.06308105569349</v>
      </c>
      <c r="Y389" s="25">
        <v>3264.8407489729839</v>
      </c>
      <c r="Z389" s="25">
        <v>449.47999999999973</v>
      </c>
      <c r="AA389" s="25">
        <v>7.2635951521157462</v>
      </c>
      <c r="AB389" s="29">
        <f t="shared" si="13"/>
        <v>3264.8407489729839</v>
      </c>
    </row>
    <row r="390" spans="1:28" hidden="1" x14ac:dyDescent="0.25">
      <c r="A390" s="37" t="s">
        <v>288</v>
      </c>
      <c r="B390" s="37" t="str">
        <f t="shared" si="12"/>
        <v>City of Edinburgh2006</v>
      </c>
      <c r="C390" s="25" t="s">
        <v>248</v>
      </c>
      <c r="D390" s="25" t="s">
        <v>248</v>
      </c>
      <c r="E390" s="25" t="s">
        <v>120</v>
      </c>
      <c r="F390" s="25" t="s">
        <v>261</v>
      </c>
      <c r="G390" s="25">
        <v>2006</v>
      </c>
      <c r="H390" s="25">
        <v>983.04310795059007</v>
      </c>
      <c r="I390" s="25">
        <v>401.52581926001943</v>
      </c>
      <c r="J390" s="25">
        <v>0</v>
      </c>
      <c r="K390" s="25">
        <v>51.6292726276941</v>
      </c>
      <c r="L390" s="25">
        <v>3.0535174689536349</v>
      </c>
      <c r="M390" s="25">
        <v>1439.2517173072572</v>
      </c>
      <c r="N390" s="25">
        <v>560.65745284409365</v>
      </c>
      <c r="O390" s="25">
        <v>610.94571885492974</v>
      </c>
      <c r="P390" s="25">
        <v>12.032276120742441</v>
      </c>
      <c r="Q390" s="25">
        <v>1183.6354478197657</v>
      </c>
      <c r="R390" s="25">
        <v>372.04656897339771</v>
      </c>
      <c r="T390" s="25">
        <v>291.4745727141688</v>
      </c>
      <c r="V390" s="25">
        <v>23.192437074766691</v>
      </c>
      <c r="W390" s="25">
        <v>686.71357876233321</v>
      </c>
      <c r="Y390" s="25">
        <v>3309.6007438893562</v>
      </c>
      <c r="Z390" s="25">
        <v>452.05999999999995</v>
      </c>
      <c r="AA390" s="25">
        <v>7.3211537050156101</v>
      </c>
      <c r="AB390" s="29">
        <f t="shared" si="13"/>
        <v>3309.6007438893562</v>
      </c>
    </row>
    <row r="391" spans="1:28" hidden="1" x14ac:dyDescent="0.25">
      <c r="A391" s="37" t="s">
        <v>288</v>
      </c>
      <c r="B391" s="37" t="str">
        <f t="shared" si="12"/>
        <v>City of Edinburgh2007</v>
      </c>
      <c r="C391" s="25" t="s">
        <v>248</v>
      </c>
      <c r="D391" s="25" t="s">
        <v>248</v>
      </c>
      <c r="E391" s="25" t="s">
        <v>120</v>
      </c>
      <c r="F391" s="25" t="s">
        <v>261</v>
      </c>
      <c r="G391" s="25">
        <v>2007</v>
      </c>
      <c r="H391" s="25">
        <v>982.91701747815284</v>
      </c>
      <c r="I391" s="25">
        <v>376.51819379973949</v>
      </c>
      <c r="J391" s="25">
        <v>0</v>
      </c>
      <c r="K391" s="25">
        <v>51.508530035276884</v>
      </c>
      <c r="L391" s="25">
        <v>3.0135452464533237</v>
      </c>
      <c r="M391" s="25">
        <v>1413.9572865596226</v>
      </c>
      <c r="N391" s="25">
        <v>551.26288216565206</v>
      </c>
      <c r="O391" s="25">
        <v>606.50031524741564</v>
      </c>
      <c r="P391" s="25">
        <v>11.098874544309085</v>
      </c>
      <c r="Q391" s="25">
        <v>1168.8620719573769</v>
      </c>
      <c r="R391" s="25">
        <v>366.1730867066218</v>
      </c>
      <c r="T391" s="25">
        <v>302.29580706679013</v>
      </c>
      <c r="V391" s="25">
        <v>23.595209355700412</v>
      </c>
      <c r="W391" s="25">
        <v>692.06410312911237</v>
      </c>
      <c r="Y391" s="25">
        <v>3274.8834616461113</v>
      </c>
      <c r="Z391" s="25">
        <v>456.04000000000036</v>
      </c>
      <c r="AA391" s="25">
        <v>7.1811320534297618</v>
      </c>
      <c r="AB391" s="29">
        <f t="shared" si="13"/>
        <v>3274.8834616461113</v>
      </c>
    </row>
    <row r="392" spans="1:28" hidden="1" x14ac:dyDescent="0.25">
      <c r="A392" s="37" t="s">
        <v>288</v>
      </c>
      <c r="B392" s="37" t="str">
        <f t="shared" si="12"/>
        <v>City of Edinburgh2008</v>
      </c>
      <c r="C392" s="25" t="s">
        <v>248</v>
      </c>
      <c r="D392" s="25" t="s">
        <v>248</v>
      </c>
      <c r="E392" s="25" t="s">
        <v>120</v>
      </c>
      <c r="F392" s="25" t="s">
        <v>261</v>
      </c>
      <c r="G392" s="25">
        <v>2008</v>
      </c>
      <c r="H392" s="25">
        <v>970.36602513688092</v>
      </c>
      <c r="I392" s="25">
        <v>396.57889013728283</v>
      </c>
      <c r="J392" s="25">
        <v>0</v>
      </c>
      <c r="K392" s="25">
        <v>45.51833059861027</v>
      </c>
      <c r="L392" s="25">
        <v>2.8376970940270065</v>
      </c>
      <c r="M392" s="25">
        <v>1415.3009429668009</v>
      </c>
      <c r="N392" s="25">
        <v>528.78674176892343</v>
      </c>
      <c r="O392" s="25">
        <v>628.23131762364437</v>
      </c>
      <c r="P392" s="25">
        <v>11.949617327391019</v>
      </c>
      <c r="Q392" s="25">
        <v>1168.9676767199589</v>
      </c>
      <c r="R392" s="25">
        <v>336.17429600052395</v>
      </c>
      <c r="T392" s="25">
        <v>298.70266712098055</v>
      </c>
      <c r="V392" s="25">
        <v>22.987775831796721</v>
      </c>
      <c r="W392" s="25">
        <v>657.8647389533013</v>
      </c>
      <c r="Y392" s="25">
        <v>3242.133358640061</v>
      </c>
      <c r="Z392" s="25">
        <v>458.52000000000032</v>
      </c>
      <c r="AA392" s="25">
        <v>7.0708657389864316</v>
      </c>
      <c r="AB392" s="29">
        <f t="shared" si="13"/>
        <v>3242.133358640061</v>
      </c>
    </row>
    <row r="393" spans="1:28" hidden="1" x14ac:dyDescent="0.25">
      <c r="A393" s="37" t="s">
        <v>288</v>
      </c>
      <c r="B393" s="37" t="str">
        <f t="shared" si="12"/>
        <v>City of Edinburgh2009</v>
      </c>
      <c r="C393" s="25" t="s">
        <v>248</v>
      </c>
      <c r="D393" s="25" t="s">
        <v>248</v>
      </c>
      <c r="E393" s="25" t="s">
        <v>120</v>
      </c>
      <c r="F393" s="25" t="s">
        <v>261</v>
      </c>
      <c r="G393" s="25">
        <v>2009</v>
      </c>
      <c r="H393" s="25">
        <v>850.69854138294738</v>
      </c>
      <c r="I393" s="25">
        <v>356.83298083112879</v>
      </c>
      <c r="J393" s="25">
        <v>0</v>
      </c>
      <c r="K393" s="25">
        <v>37.069927057697356</v>
      </c>
      <c r="L393" s="25">
        <v>2.9341569137277799</v>
      </c>
      <c r="M393" s="25">
        <v>1247.5356061855014</v>
      </c>
      <c r="N393" s="25">
        <v>471.0793279387197</v>
      </c>
      <c r="O393" s="25">
        <v>559.76491460376769</v>
      </c>
      <c r="P393" s="25">
        <v>10.764760736080399</v>
      </c>
      <c r="Q393" s="25">
        <v>1041.6090032785678</v>
      </c>
      <c r="R393" s="25">
        <v>333.28534652577753</v>
      </c>
      <c r="T393" s="25">
        <v>289.7004828735507</v>
      </c>
      <c r="V393" s="25">
        <v>21.587197260133742</v>
      </c>
      <c r="W393" s="25">
        <v>644.5730266594619</v>
      </c>
      <c r="Y393" s="25">
        <v>2933.7176361235315</v>
      </c>
      <c r="Z393" s="25">
        <v>463.23999999999984</v>
      </c>
      <c r="AA393" s="25">
        <v>6.3330404026498845</v>
      </c>
      <c r="AB393" s="29">
        <f t="shared" si="13"/>
        <v>2933.7176361235315</v>
      </c>
    </row>
    <row r="394" spans="1:28" hidden="1" x14ac:dyDescent="0.25">
      <c r="A394" s="37" t="s">
        <v>288</v>
      </c>
      <c r="B394" s="37" t="str">
        <f t="shared" si="12"/>
        <v>City of Edinburgh2010</v>
      </c>
      <c r="C394" s="25" t="s">
        <v>248</v>
      </c>
      <c r="D394" s="25" t="s">
        <v>248</v>
      </c>
      <c r="E394" s="25" t="s">
        <v>120</v>
      </c>
      <c r="F394" s="25" t="s">
        <v>261</v>
      </c>
      <c r="G394" s="25">
        <v>2010</v>
      </c>
      <c r="H394" s="25">
        <v>858.62069666092327</v>
      </c>
      <c r="I394" s="25">
        <v>408.75418425657978</v>
      </c>
      <c r="J394" s="25">
        <v>0</v>
      </c>
      <c r="K394" s="25">
        <v>38.730234450306597</v>
      </c>
      <c r="L394" s="25">
        <v>2.9835333117914944</v>
      </c>
      <c r="M394" s="25">
        <v>1309.0886486796012</v>
      </c>
      <c r="N394" s="25">
        <v>476.59358401039293</v>
      </c>
      <c r="O394" s="25">
        <v>618.53966206831603</v>
      </c>
      <c r="P394" s="25">
        <v>11.55988055150911</v>
      </c>
      <c r="Q394" s="25">
        <v>1106.6931266302181</v>
      </c>
      <c r="R394" s="25">
        <v>327.60905615456875</v>
      </c>
      <c r="T394" s="25">
        <v>285.44905347158709</v>
      </c>
      <c r="V394" s="25">
        <v>21.104858397540795</v>
      </c>
      <c r="W394" s="25">
        <v>634.16296802369652</v>
      </c>
      <c r="Y394" s="25">
        <v>3049.9447433335158</v>
      </c>
      <c r="Z394" s="25">
        <v>469.94000000000005</v>
      </c>
      <c r="AA394" s="25">
        <v>6.4900726546655223</v>
      </c>
      <c r="AB394" s="29">
        <f t="shared" si="13"/>
        <v>3049.9447433335158</v>
      </c>
    </row>
    <row r="395" spans="1:28" hidden="1" x14ac:dyDescent="0.25">
      <c r="A395" s="37" t="s">
        <v>288</v>
      </c>
      <c r="B395" s="37" t="str">
        <f t="shared" si="12"/>
        <v>City of Edinburgh2011</v>
      </c>
      <c r="C395" s="25" t="s">
        <v>248</v>
      </c>
      <c r="D395" s="25" t="s">
        <v>248</v>
      </c>
      <c r="E395" s="25" t="s">
        <v>120</v>
      </c>
      <c r="F395" s="25" t="s">
        <v>261</v>
      </c>
      <c r="G395" s="25">
        <v>2011</v>
      </c>
      <c r="H395" s="25">
        <v>772.29545799929338</v>
      </c>
      <c r="I395" s="25">
        <v>362.62411342461587</v>
      </c>
      <c r="J395" s="25">
        <v>0</v>
      </c>
      <c r="K395" s="25">
        <v>35.256231264361858</v>
      </c>
      <c r="L395" s="25">
        <v>3.0739265199996098</v>
      </c>
      <c r="M395" s="25">
        <v>1173.2497292082705</v>
      </c>
      <c r="N395" s="25">
        <v>454.31991843471138</v>
      </c>
      <c r="O395" s="25">
        <v>509.45390407114934</v>
      </c>
      <c r="P395" s="25">
        <v>10.37870129083236</v>
      </c>
      <c r="Q395" s="25">
        <v>974.15252379669312</v>
      </c>
      <c r="R395" s="25">
        <v>318.13502595915054</v>
      </c>
      <c r="T395" s="25">
        <v>278.77968184702502</v>
      </c>
      <c r="V395" s="25">
        <v>21.561450262812098</v>
      </c>
      <c r="W395" s="25">
        <v>618.47615806898762</v>
      </c>
      <c r="Y395" s="25">
        <v>2765.8784110739516</v>
      </c>
      <c r="Z395" s="25">
        <v>477.94000000000005</v>
      </c>
      <c r="AA395" s="25">
        <v>5.7870829206049947</v>
      </c>
      <c r="AB395" s="29">
        <f t="shared" si="13"/>
        <v>2765.8784110739516</v>
      </c>
    </row>
    <row r="396" spans="1:28" hidden="1" x14ac:dyDescent="0.25">
      <c r="A396" s="37" t="s">
        <v>288</v>
      </c>
      <c r="B396" s="37" t="str">
        <f t="shared" si="12"/>
        <v>City of Edinburgh2012</v>
      </c>
      <c r="C396" s="25" t="s">
        <v>248</v>
      </c>
      <c r="D396" s="25" t="s">
        <v>248</v>
      </c>
      <c r="E396" s="25" t="s">
        <v>120</v>
      </c>
      <c r="F396" s="25" t="s">
        <v>261</v>
      </c>
      <c r="G396" s="25">
        <v>2012</v>
      </c>
      <c r="H396" s="25">
        <v>839.31870827082059</v>
      </c>
      <c r="I396" s="25">
        <v>391.32742086720867</v>
      </c>
      <c r="J396" s="25">
        <v>0</v>
      </c>
      <c r="K396" s="25">
        <v>35.390092845846368</v>
      </c>
      <c r="L396" s="25">
        <v>3.034035854113454</v>
      </c>
      <c r="M396" s="25">
        <v>1269.0702578379889</v>
      </c>
      <c r="N396" s="25">
        <v>484.59935634804913</v>
      </c>
      <c r="O396" s="25">
        <v>569.34503320316105</v>
      </c>
      <c r="P396" s="25">
        <v>10.092071435310945</v>
      </c>
      <c r="Q396" s="25">
        <v>1064.0364609865212</v>
      </c>
      <c r="R396" s="25">
        <v>313.33286729298595</v>
      </c>
      <c r="T396" s="25">
        <v>273.55913938906815</v>
      </c>
      <c r="V396" s="25">
        <v>21.494728341641064</v>
      </c>
      <c r="W396" s="25">
        <v>608.38673502369511</v>
      </c>
      <c r="Y396" s="25">
        <v>2941.4934538482053</v>
      </c>
      <c r="Z396" s="25">
        <v>482.63999999999982</v>
      </c>
      <c r="AA396" s="25">
        <v>6.0945911110728623</v>
      </c>
      <c r="AB396" s="29">
        <f t="shared" si="13"/>
        <v>2941.4934538482053</v>
      </c>
    </row>
    <row r="397" spans="1:28" hidden="1" x14ac:dyDescent="0.25">
      <c r="A397" s="37" t="s">
        <v>288</v>
      </c>
      <c r="B397" s="37" t="str">
        <f t="shared" si="12"/>
        <v>City of Edinburgh2013</v>
      </c>
      <c r="C397" s="25" t="s">
        <v>248</v>
      </c>
      <c r="D397" s="25" t="s">
        <v>248</v>
      </c>
      <c r="E397" s="25" t="s">
        <v>120</v>
      </c>
      <c r="F397" s="25" t="s">
        <v>261</v>
      </c>
      <c r="G397" s="25">
        <v>2013</v>
      </c>
      <c r="H397" s="25">
        <v>777.23926474176471</v>
      </c>
      <c r="I397" s="25">
        <v>407.92310989129652</v>
      </c>
      <c r="J397" s="25">
        <v>0</v>
      </c>
      <c r="K397" s="25">
        <v>30.047294467611113</v>
      </c>
      <c r="L397" s="25">
        <v>2.9002848628253068</v>
      </c>
      <c r="M397" s="25">
        <v>1218.1099539634979</v>
      </c>
      <c r="N397" s="25">
        <v>435.79953477920822</v>
      </c>
      <c r="O397" s="25">
        <v>582.7601781286985</v>
      </c>
      <c r="P397" s="25">
        <v>10.749166908843982</v>
      </c>
      <c r="Q397" s="25">
        <v>1029.3088798167507</v>
      </c>
      <c r="R397" s="25">
        <v>309.09537283859902</v>
      </c>
      <c r="T397" s="25">
        <v>270.03506111291915</v>
      </c>
      <c r="V397" s="25">
        <v>22.113543264657604</v>
      </c>
      <c r="W397" s="25">
        <v>601.24397721617572</v>
      </c>
      <c r="Y397" s="25">
        <v>2848.6628109964245</v>
      </c>
      <c r="Z397" s="25">
        <v>487.5</v>
      </c>
      <c r="AA397" s="25">
        <v>5.8434108943516403</v>
      </c>
      <c r="AB397" s="29">
        <f t="shared" si="13"/>
        <v>2848.6628109964245</v>
      </c>
    </row>
    <row r="398" spans="1:28" hidden="1" x14ac:dyDescent="0.25">
      <c r="A398" s="37" t="s">
        <v>288</v>
      </c>
      <c r="B398" s="37" t="str">
        <f t="shared" si="12"/>
        <v>Eilean Siar2005</v>
      </c>
      <c r="C398" s="25" t="s">
        <v>248</v>
      </c>
      <c r="D398" s="25" t="s">
        <v>248</v>
      </c>
      <c r="E398" s="25" t="s">
        <v>105</v>
      </c>
      <c r="F398" s="25" t="s">
        <v>262</v>
      </c>
      <c r="G398" s="25">
        <v>2005</v>
      </c>
      <c r="H398" s="25">
        <v>31.396048096450741</v>
      </c>
      <c r="I398" s="25">
        <v>0</v>
      </c>
      <c r="J398" s="25">
        <v>0</v>
      </c>
      <c r="K398" s="25">
        <v>59.730536205422688</v>
      </c>
      <c r="L398" s="25">
        <v>10.254966971507113</v>
      </c>
      <c r="M398" s="25">
        <v>101.38155127338055</v>
      </c>
      <c r="N398" s="25">
        <v>50.235617783099272</v>
      </c>
      <c r="O398" s="25">
        <v>0</v>
      </c>
      <c r="P398" s="25">
        <v>50.822202420497433</v>
      </c>
      <c r="Q398" s="25">
        <v>101.05782020359671</v>
      </c>
      <c r="R398" s="25">
        <v>30.527729944031222</v>
      </c>
      <c r="T398" s="25">
        <v>12.294202650367009</v>
      </c>
      <c r="V398" s="25">
        <v>3.239096804593312</v>
      </c>
      <c r="W398" s="25">
        <v>46.061029398991543</v>
      </c>
      <c r="Y398" s="25">
        <v>248.50040087596881</v>
      </c>
      <c r="Z398" s="25">
        <v>26.929999999999986</v>
      </c>
      <c r="AA398" s="25">
        <v>9.2276420674329351</v>
      </c>
      <c r="AB398" s="29">
        <f t="shared" si="13"/>
        <v>248.50040087596881</v>
      </c>
    </row>
    <row r="399" spans="1:28" hidden="1" x14ac:dyDescent="0.25">
      <c r="A399" s="37" t="s">
        <v>288</v>
      </c>
      <c r="B399" s="37" t="str">
        <f t="shared" si="12"/>
        <v>Eilean Siar2006</v>
      </c>
      <c r="C399" s="25" t="s">
        <v>248</v>
      </c>
      <c r="D399" s="25" t="s">
        <v>248</v>
      </c>
      <c r="E399" s="25" t="s">
        <v>105</v>
      </c>
      <c r="F399" s="25" t="s">
        <v>262</v>
      </c>
      <c r="G399" s="25">
        <v>2006</v>
      </c>
      <c r="H399" s="25">
        <v>33.542058638338418</v>
      </c>
      <c r="I399" s="25">
        <v>0</v>
      </c>
      <c r="J399" s="25">
        <v>0</v>
      </c>
      <c r="K399" s="25">
        <v>53.076299090182786</v>
      </c>
      <c r="L399" s="25">
        <v>9.678752175891729</v>
      </c>
      <c r="M399" s="25">
        <v>96.297109904412935</v>
      </c>
      <c r="N399" s="25">
        <v>53.287489860594043</v>
      </c>
      <c r="O399" s="25">
        <v>0</v>
      </c>
      <c r="P399" s="25">
        <v>54.102720302970212</v>
      </c>
      <c r="Q399" s="25">
        <v>107.39021016356426</v>
      </c>
      <c r="R399" s="25">
        <v>34.300687022892966</v>
      </c>
      <c r="T399" s="25">
        <v>12.968839009762053</v>
      </c>
      <c r="V399" s="25">
        <v>3.335275971126852</v>
      </c>
      <c r="W399" s="25">
        <v>50.604802003781877</v>
      </c>
      <c r="Y399" s="25">
        <v>254.29212207175905</v>
      </c>
      <c r="Z399" s="25">
        <v>27.059999999999985</v>
      </c>
      <c r="AA399" s="25">
        <v>9.3973437572712193</v>
      </c>
      <c r="AB399" s="29">
        <f t="shared" si="13"/>
        <v>254.29212207175905</v>
      </c>
    </row>
    <row r="400" spans="1:28" hidden="1" x14ac:dyDescent="0.25">
      <c r="A400" s="37" t="s">
        <v>288</v>
      </c>
      <c r="B400" s="37" t="str">
        <f t="shared" si="12"/>
        <v>Eilean Siar2007</v>
      </c>
      <c r="C400" s="25" t="s">
        <v>248</v>
      </c>
      <c r="D400" s="25" t="s">
        <v>248</v>
      </c>
      <c r="E400" s="25" t="s">
        <v>105</v>
      </c>
      <c r="F400" s="25" t="s">
        <v>262</v>
      </c>
      <c r="G400" s="25">
        <v>2007</v>
      </c>
      <c r="H400" s="25">
        <v>33.047931900223581</v>
      </c>
      <c r="I400" s="25">
        <v>0</v>
      </c>
      <c r="J400" s="25">
        <v>0</v>
      </c>
      <c r="K400" s="25">
        <v>50.96188124508452</v>
      </c>
      <c r="L400" s="25">
        <v>9.1735710841671985</v>
      </c>
      <c r="M400" s="25">
        <v>93.183384229475294</v>
      </c>
      <c r="N400" s="25">
        <v>53.583355411595399</v>
      </c>
      <c r="O400" s="25">
        <v>0</v>
      </c>
      <c r="P400" s="25">
        <v>49.723560508676037</v>
      </c>
      <c r="Q400" s="25">
        <v>103.30691592027144</v>
      </c>
      <c r="R400" s="25">
        <v>33.764303245609028</v>
      </c>
      <c r="T400" s="25">
        <v>13.541118924007845</v>
      </c>
      <c r="V400" s="25">
        <v>3.4026205286900173</v>
      </c>
      <c r="W400" s="25">
        <v>50.70804269830689</v>
      </c>
      <c r="Y400" s="25">
        <v>247.19834284805361</v>
      </c>
      <c r="Z400" s="25">
        <v>27.210000000000008</v>
      </c>
      <c r="AA400" s="25">
        <v>9.0848343567825633</v>
      </c>
      <c r="AB400" s="29">
        <f t="shared" si="13"/>
        <v>247.19834284805361</v>
      </c>
    </row>
    <row r="401" spans="1:28" hidden="1" x14ac:dyDescent="0.25">
      <c r="A401" s="37" t="s">
        <v>288</v>
      </c>
      <c r="B401" s="37" t="str">
        <f t="shared" si="12"/>
        <v>Eilean Siar2008</v>
      </c>
      <c r="C401" s="25" t="s">
        <v>248</v>
      </c>
      <c r="D401" s="25" t="s">
        <v>248</v>
      </c>
      <c r="E401" s="25" t="s">
        <v>105</v>
      </c>
      <c r="F401" s="25" t="s">
        <v>262</v>
      </c>
      <c r="G401" s="25">
        <v>2008</v>
      </c>
      <c r="H401" s="25">
        <v>32.606873109859784</v>
      </c>
      <c r="I401" s="25">
        <v>0</v>
      </c>
      <c r="J401" s="25">
        <v>0</v>
      </c>
      <c r="K401" s="25">
        <v>43.827130195876073</v>
      </c>
      <c r="L401" s="25">
        <v>7.7888635401258064</v>
      </c>
      <c r="M401" s="25">
        <v>84.22286684586166</v>
      </c>
      <c r="N401" s="25">
        <v>50.989566886349806</v>
      </c>
      <c r="O401" s="25">
        <v>0</v>
      </c>
      <c r="P401" s="25">
        <v>53.176239145657391</v>
      </c>
      <c r="Q401" s="25">
        <v>104.1658060320072</v>
      </c>
      <c r="R401" s="25">
        <v>30.800884655225534</v>
      </c>
      <c r="T401" s="25">
        <v>13.526846230824308</v>
      </c>
      <c r="V401" s="25">
        <v>3.3057675034928464</v>
      </c>
      <c r="W401" s="25">
        <v>47.633498389542687</v>
      </c>
      <c r="Y401" s="25">
        <v>236.02217126741158</v>
      </c>
      <c r="Z401" s="25">
        <v>27.279999999999983</v>
      </c>
      <c r="AA401" s="25">
        <v>8.6518391227057077</v>
      </c>
      <c r="AB401" s="29">
        <f t="shared" si="13"/>
        <v>236.02217126741158</v>
      </c>
    </row>
    <row r="402" spans="1:28" hidden="1" x14ac:dyDescent="0.25">
      <c r="A402" s="37" t="s">
        <v>288</v>
      </c>
      <c r="B402" s="37" t="str">
        <f t="shared" si="12"/>
        <v>Eilean Siar2009</v>
      </c>
      <c r="C402" s="25" t="s">
        <v>248</v>
      </c>
      <c r="D402" s="25" t="s">
        <v>248</v>
      </c>
      <c r="E402" s="25" t="s">
        <v>105</v>
      </c>
      <c r="F402" s="25" t="s">
        <v>262</v>
      </c>
      <c r="G402" s="25">
        <v>2009</v>
      </c>
      <c r="H402" s="25">
        <v>29.518607389118497</v>
      </c>
      <c r="I402" s="25">
        <v>0</v>
      </c>
      <c r="J402" s="25">
        <v>0</v>
      </c>
      <c r="K402" s="25">
        <v>44.004123006722438</v>
      </c>
      <c r="L402" s="25">
        <v>7.9127687859653788</v>
      </c>
      <c r="M402" s="25">
        <v>81.435499181806321</v>
      </c>
      <c r="N402" s="25">
        <v>46.349796475019915</v>
      </c>
      <c r="O402" s="25">
        <v>0</v>
      </c>
      <c r="P402" s="25">
        <v>50.896711445177303</v>
      </c>
      <c r="Q402" s="25">
        <v>97.246507920197217</v>
      </c>
      <c r="R402" s="25">
        <v>32.189067684261872</v>
      </c>
      <c r="T402" s="25">
        <v>12.726503946766716</v>
      </c>
      <c r="V402" s="25">
        <v>3.1073573949950912</v>
      </c>
      <c r="W402" s="25">
        <v>48.022929026023675</v>
      </c>
      <c r="Y402" s="25">
        <v>226.70493612802721</v>
      </c>
      <c r="Z402" s="25">
        <v>27.419999999999995</v>
      </c>
      <c r="AA402" s="25">
        <v>8.2678678383671507</v>
      </c>
      <c r="AB402" s="29">
        <f t="shared" si="13"/>
        <v>226.70493612802721</v>
      </c>
    </row>
    <row r="403" spans="1:28" hidden="1" x14ac:dyDescent="0.25">
      <c r="A403" s="37" t="s">
        <v>288</v>
      </c>
      <c r="B403" s="37" t="str">
        <f t="shared" si="12"/>
        <v>Eilean Siar2010</v>
      </c>
      <c r="C403" s="25" t="s">
        <v>248</v>
      </c>
      <c r="D403" s="25" t="s">
        <v>248</v>
      </c>
      <c r="E403" s="25" t="s">
        <v>105</v>
      </c>
      <c r="F403" s="25" t="s">
        <v>262</v>
      </c>
      <c r="G403" s="25">
        <v>2010</v>
      </c>
      <c r="H403" s="25">
        <v>32.087157421985431</v>
      </c>
      <c r="I403" s="25">
        <v>0</v>
      </c>
      <c r="J403" s="25">
        <v>0</v>
      </c>
      <c r="K403" s="25">
        <v>44.350710487580727</v>
      </c>
      <c r="L403" s="25">
        <v>8.0024175107739506</v>
      </c>
      <c r="M403" s="25">
        <v>84.440285420340118</v>
      </c>
      <c r="N403" s="25">
        <v>47.913113157986629</v>
      </c>
      <c r="O403" s="25">
        <v>0</v>
      </c>
      <c r="P403" s="25">
        <v>56.680406983058703</v>
      </c>
      <c r="Q403" s="25">
        <v>104.59352014104533</v>
      </c>
      <c r="R403" s="25">
        <v>33.172647062473658</v>
      </c>
      <c r="T403" s="25">
        <v>12.827733581191328</v>
      </c>
      <c r="V403" s="25">
        <v>3.0211144213416508</v>
      </c>
      <c r="W403" s="25">
        <v>49.021495065006633</v>
      </c>
      <c r="Y403" s="25">
        <v>238.05530062639207</v>
      </c>
      <c r="Z403" s="25">
        <v>27.600000000000016</v>
      </c>
      <c r="AA403" s="25">
        <v>8.6251920516808678</v>
      </c>
      <c r="AB403" s="29">
        <f t="shared" si="13"/>
        <v>238.05530062639207</v>
      </c>
    </row>
    <row r="404" spans="1:28" hidden="1" x14ac:dyDescent="0.25">
      <c r="A404" s="37" t="s">
        <v>288</v>
      </c>
      <c r="B404" s="37" t="str">
        <f t="shared" si="12"/>
        <v>Eilean Siar2011</v>
      </c>
      <c r="C404" s="25" t="s">
        <v>248</v>
      </c>
      <c r="D404" s="25" t="s">
        <v>248</v>
      </c>
      <c r="E404" s="25" t="s">
        <v>105</v>
      </c>
      <c r="F404" s="25" t="s">
        <v>262</v>
      </c>
      <c r="G404" s="25">
        <v>2011</v>
      </c>
      <c r="H404" s="25">
        <v>31.718345806069795</v>
      </c>
      <c r="I404" s="25">
        <v>0</v>
      </c>
      <c r="J404" s="25">
        <v>0</v>
      </c>
      <c r="K404" s="25">
        <v>40.917752626833682</v>
      </c>
      <c r="L404" s="25">
        <v>8.0974249599971326</v>
      </c>
      <c r="M404" s="25">
        <v>80.733523392900608</v>
      </c>
      <c r="N404" s="25">
        <v>46.62123588761726</v>
      </c>
      <c r="O404" s="25">
        <v>0</v>
      </c>
      <c r="P404" s="25">
        <v>46.198770915624927</v>
      </c>
      <c r="Q404" s="25">
        <v>92.820006803242194</v>
      </c>
      <c r="R404" s="25">
        <v>33.247597964280203</v>
      </c>
      <c r="T404" s="25">
        <v>12.062166866548905</v>
      </c>
      <c r="V404" s="25">
        <v>3.1158858823551943</v>
      </c>
      <c r="W404" s="25">
        <v>48.425650713184304</v>
      </c>
      <c r="Y404" s="25">
        <v>221.97918090932708</v>
      </c>
      <c r="Z404" s="25">
        <v>27.690000000000019</v>
      </c>
      <c r="AA404" s="25">
        <v>8.0165829147463672</v>
      </c>
      <c r="AB404" s="29">
        <f t="shared" si="13"/>
        <v>221.97918090932708</v>
      </c>
    </row>
    <row r="405" spans="1:28" hidden="1" x14ac:dyDescent="0.25">
      <c r="A405" s="37" t="s">
        <v>288</v>
      </c>
      <c r="B405" s="37" t="str">
        <f t="shared" si="12"/>
        <v>Eilean Siar2012</v>
      </c>
      <c r="C405" s="25" t="s">
        <v>248</v>
      </c>
      <c r="D405" s="25" t="s">
        <v>248</v>
      </c>
      <c r="E405" s="25" t="s">
        <v>105</v>
      </c>
      <c r="F405" s="25" t="s">
        <v>262</v>
      </c>
      <c r="G405" s="25">
        <v>2012</v>
      </c>
      <c r="H405" s="25">
        <v>32.909836743898154</v>
      </c>
      <c r="I405" s="25">
        <v>0</v>
      </c>
      <c r="J405" s="25">
        <v>0</v>
      </c>
      <c r="K405" s="25">
        <v>33.743582121121811</v>
      </c>
      <c r="L405" s="25">
        <v>8.0685227060476183</v>
      </c>
      <c r="M405" s="25">
        <v>74.721941571067589</v>
      </c>
      <c r="N405" s="25">
        <v>49.235999867002583</v>
      </c>
      <c r="O405" s="25">
        <v>0</v>
      </c>
      <c r="P405" s="25">
        <v>44.761009870304846</v>
      </c>
      <c r="Q405" s="25">
        <v>93.997009737307422</v>
      </c>
      <c r="R405" s="25">
        <v>33.511600035666916</v>
      </c>
      <c r="T405" s="25">
        <v>11.466089264548437</v>
      </c>
      <c r="V405" s="25">
        <v>3.1182305373928147</v>
      </c>
      <c r="W405" s="25">
        <v>48.095919837608164</v>
      </c>
      <c r="Y405" s="25">
        <v>216.81487114598318</v>
      </c>
      <c r="Z405" s="25">
        <v>27.559999999999985</v>
      </c>
      <c r="AA405" s="25">
        <v>7.8670127411459836</v>
      </c>
      <c r="AB405" s="29">
        <f t="shared" si="13"/>
        <v>216.81487114598318</v>
      </c>
    </row>
    <row r="406" spans="1:28" hidden="1" x14ac:dyDescent="0.25">
      <c r="A406" s="37" t="s">
        <v>288</v>
      </c>
      <c r="B406" s="37" t="str">
        <f t="shared" si="12"/>
        <v>Eilean Siar2013</v>
      </c>
      <c r="C406" s="25" t="s">
        <v>248</v>
      </c>
      <c r="D406" s="25" t="s">
        <v>248</v>
      </c>
      <c r="E406" s="25" t="s">
        <v>105</v>
      </c>
      <c r="F406" s="25" t="s">
        <v>262</v>
      </c>
      <c r="G406" s="25">
        <v>2013</v>
      </c>
      <c r="H406" s="25">
        <v>31.252732299192868</v>
      </c>
      <c r="I406" s="25">
        <v>0</v>
      </c>
      <c r="J406" s="25">
        <v>0</v>
      </c>
      <c r="K406" s="25">
        <v>34.35540472117102</v>
      </c>
      <c r="L406" s="25">
        <v>7.9109226919149132</v>
      </c>
      <c r="M406" s="25">
        <v>73.519059712278803</v>
      </c>
      <c r="N406" s="25">
        <v>44.505373941364383</v>
      </c>
      <c r="O406" s="25">
        <v>0</v>
      </c>
      <c r="P406" s="25">
        <v>43.017001628465835</v>
      </c>
      <c r="Q406" s="25">
        <v>87.522375569830217</v>
      </c>
      <c r="R406" s="25">
        <v>32.671447236884049</v>
      </c>
      <c r="T406" s="25">
        <v>11.731681866134899</v>
      </c>
      <c r="V406" s="25">
        <v>3.2160981401510589</v>
      </c>
      <c r="W406" s="25">
        <v>47.619227243170009</v>
      </c>
      <c r="Y406" s="25">
        <v>208.66066252527901</v>
      </c>
      <c r="Z406" s="25">
        <v>27.399999999999984</v>
      </c>
      <c r="AA406" s="25">
        <v>7.6153526469079971</v>
      </c>
      <c r="AB406" s="29">
        <f t="shared" si="13"/>
        <v>208.66066252527901</v>
      </c>
    </row>
    <row r="407" spans="1:28" hidden="1" x14ac:dyDescent="0.25">
      <c r="A407" s="37" t="s">
        <v>288</v>
      </c>
      <c r="B407" s="37" t="str">
        <f t="shared" si="12"/>
        <v>Falkirk2005</v>
      </c>
      <c r="C407" s="25" t="s">
        <v>248</v>
      </c>
      <c r="D407" s="25" t="s">
        <v>248</v>
      </c>
      <c r="E407" s="25" t="s">
        <v>263</v>
      </c>
      <c r="F407" s="25" t="s">
        <v>264</v>
      </c>
      <c r="G407" s="25">
        <v>2005</v>
      </c>
      <c r="H407" s="25">
        <v>247.81042814741215</v>
      </c>
      <c r="I407" s="25">
        <v>174.02788904838874</v>
      </c>
      <c r="J407" s="25">
        <v>0</v>
      </c>
      <c r="K407" s="25">
        <v>57.695043695550282</v>
      </c>
      <c r="L407" s="25">
        <v>6.8493988567196959</v>
      </c>
      <c r="M407" s="25">
        <v>486.38275974807084</v>
      </c>
      <c r="N407" s="25">
        <v>176.97269828531475</v>
      </c>
      <c r="O407" s="25">
        <v>211.19729881549989</v>
      </c>
      <c r="P407" s="25">
        <v>22.523346063614209</v>
      </c>
      <c r="Q407" s="25">
        <v>410.69334316442882</v>
      </c>
      <c r="R407" s="25">
        <v>102.14083772007803</v>
      </c>
      <c r="T407" s="25">
        <v>121.32601266472508</v>
      </c>
      <c r="V407" s="25">
        <v>1.4268589681086448</v>
      </c>
      <c r="W407" s="25">
        <v>224.89370935291174</v>
      </c>
      <c r="Y407" s="25">
        <v>1121.9698122654115</v>
      </c>
      <c r="Z407" s="25">
        <v>150.13000000000008</v>
      </c>
      <c r="AA407" s="25">
        <v>7.473321869482521</v>
      </c>
      <c r="AB407" s="29">
        <f t="shared" si="13"/>
        <v>1121.9698122654115</v>
      </c>
    </row>
    <row r="408" spans="1:28" hidden="1" x14ac:dyDescent="0.25">
      <c r="A408" s="37" t="s">
        <v>288</v>
      </c>
      <c r="B408" s="37" t="str">
        <f t="shared" si="12"/>
        <v>Falkirk2006</v>
      </c>
      <c r="C408" s="25" t="s">
        <v>248</v>
      </c>
      <c r="D408" s="25" t="s">
        <v>248</v>
      </c>
      <c r="E408" s="25" t="s">
        <v>263</v>
      </c>
      <c r="F408" s="25" t="s">
        <v>264</v>
      </c>
      <c r="G408" s="25">
        <v>2006</v>
      </c>
      <c r="H408" s="25">
        <v>261.37218094304416</v>
      </c>
      <c r="I408" s="25">
        <v>172.52147136640568</v>
      </c>
      <c r="J408" s="25">
        <v>0</v>
      </c>
      <c r="K408" s="25">
        <v>53.77964798278277</v>
      </c>
      <c r="L408" s="25">
        <v>6.480339313127323</v>
      </c>
      <c r="M408" s="25">
        <v>494.15363960535996</v>
      </c>
      <c r="N408" s="25">
        <v>183.90669183212523</v>
      </c>
      <c r="O408" s="25">
        <v>204.47325294141382</v>
      </c>
      <c r="P408" s="25">
        <v>21.394880180497065</v>
      </c>
      <c r="Q408" s="25">
        <v>409.77482495403609</v>
      </c>
      <c r="R408" s="25">
        <v>101.08445652059497</v>
      </c>
      <c r="T408" s="25">
        <v>124.91497228365837</v>
      </c>
      <c r="V408" s="25">
        <v>1.6193968535843022</v>
      </c>
      <c r="W408" s="25">
        <v>227.61882565783765</v>
      </c>
      <c r="Y408" s="25">
        <v>1131.5472902172335</v>
      </c>
      <c r="Z408" s="25">
        <v>151.09000000000006</v>
      </c>
      <c r="AA408" s="25">
        <v>7.4892268860760671</v>
      </c>
      <c r="AB408" s="29">
        <f t="shared" si="13"/>
        <v>1131.5472902172335</v>
      </c>
    </row>
    <row r="409" spans="1:28" hidden="1" x14ac:dyDescent="0.25">
      <c r="A409" s="37" t="s">
        <v>288</v>
      </c>
      <c r="B409" s="37" t="str">
        <f t="shared" si="12"/>
        <v>Falkirk2007</v>
      </c>
      <c r="C409" s="25" t="s">
        <v>248</v>
      </c>
      <c r="D409" s="25" t="s">
        <v>248</v>
      </c>
      <c r="E409" s="25" t="s">
        <v>263</v>
      </c>
      <c r="F409" s="25" t="s">
        <v>264</v>
      </c>
      <c r="G409" s="25">
        <v>2007</v>
      </c>
      <c r="H409" s="25">
        <v>264.69031118828445</v>
      </c>
      <c r="I409" s="25">
        <v>160.73811843898599</v>
      </c>
      <c r="J409" s="25">
        <v>0</v>
      </c>
      <c r="K409" s="25">
        <v>55.838047001683499</v>
      </c>
      <c r="L409" s="25">
        <v>6.2431819420430257</v>
      </c>
      <c r="M409" s="25">
        <v>487.50965857099698</v>
      </c>
      <c r="N409" s="25">
        <v>180.6876377575484</v>
      </c>
      <c r="O409" s="25">
        <v>199.92449499436535</v>
      </c>
      <c r="P409" s="25">
        <v>20.033681638586447</v>
      </c>
      <c r="Q409" s="25">
        <v>400.64581439050022</v>
      </c>
      <c r="R409" s="25">
        <v>102.78049979708558</v>
      </c>
      <c r="T409" s="25">
        <v>129.40810458716365</v>
      </c>
      <c r="V409" s="25">
        <v>1.6055068768989205</v>
      </c>
      <c r="W409" s="25">
        <v>233.79411126114815</v>
      </c>
      <c r="Y409" s="25">
        <v>1121.9495842226454</v>
      </c>
      <c r="Z409" s="25">
        <v>152.32000000000002</v>
      </c>
      <c r="AA409" s="25">
        <v>7.365740442638165</v>
      </c>
      <c r="AB409" s="29">
        <f t="shared" si="13"/>
        <v>1121.9495842226454</v>
      </c>
    </row>
    <row r="410" spans="1:28" hidden="1" x14ac:dyDescent="0.25">
      <c r="A410" s="37" t="s">
        <v>288</v>
      </c>
      <c r="B410" s="37" t="str">
        <f t="shared" si="12"/>
        <v>Falkirk2008</v>
      </c>
      <c r="C410" s="25" t="s">
        <v>248</v>
      </c>
      <c r="D410" s="25" t="s">
        <v>248</v>
      </c>
      <c r="E410" s="25" t="s">
        <v>263</v>
      </c>
      <c r="F410" s="25" t="s">
        <v>264</v>
      </c>
      <c r="G410" s="25">
        <v>2008</v>
      </c>
      <c r="H410" s="25">
        <v>267.40440217805372</v>
      </c>
      <c r="I410" s="25">
        <v>163.16083499039792</v>
      </c>
      <c r="J410" s="25">
        <v>0</v>
      </c>
      <c r="K410" s="25">
        <v>50.636160153019325</v>
      </c>
      <c r="L410" s="25">
        <v>5.9995093839877311</v>
      </c>
      <c r="M410" s="25">
        <v>487.20090670545869</v>
      </c>
      <c r="N410" s="25">
        <v>174.32121472971511</v>
      </c>
      <c r="O410" s="25">
        <v>205.62041462126135</v>
      </c>
      <c r="P410" s="25">
        <v>21.982535184564597</v>
      </c>
      <c r="Q410" s="25">
        <v>401.92416453554102</v>
      </c>
      <c r="R410" s="25">
        <v>97.234228875917594</v>
      </c>
      <c r="T410" s="25">
        <v>128.96250627327947</v>
      </c>
      <c r="V410" s="25">
        <v>1.5582033767320258</v>
      </c>
      <c r="W410" s="25">
        <v>227.75493852592911</v>
      </c>
      <c r="Y410" s="25">
        <v>1116.8800097669289</v>
      </c>
      <c r="Z410" s="25">
        <v>153.29</v>
      </c>
      <c r="AA410" s="25">
        <v>7.2860591673750994</v>
      </c>
      <c r="AB410" s="29">
        <f t="shared" si="13"/>
        <v>1116.8800097669289</v>
      </c>
    </row>
    <row r="411" spans="1:28" hidden="1" x14ac:dyDescent="0.25">
      <c r="A411" s="37" t="s">
        <v>288</v>
      </c>
      <c r="B411" s="37" t="str">
        <f t="shared" si="12"/>
        <v>Falkirk2009</v>
      </c>
      <c r="C411" s="25" t="s">
        <v>248</v>
      </c>
      <c r="D411" s="25" t="s">
        <v>248</v>
      </c>
      <c r="E411" s="25" t="s">
        <v>263</v>
      </c>
      <c r="F411" s="25" t="s">
        <v>264</v>
      </c>
      <c r="G411" s="25">
        <v>2009</v>
      </c>
      <c r="H411" s="25">
        <v>228.31065665002083</v>
      </c>
      <c r="I411" s="25">
        <v>103.48194757290406</v>
      </c>
      <c r="J411" s="25">
        <v>0</v>
      </c>
      <c r="K411" s="25">
        <v>41.330231227694057</v>
      </c>
      <c r="L411" s="25">
        <v>6.1908623469834847</v>
      </c>
      <c r="M411" s="25">
        <v>379.3136977976024</v>
      </c>
      <c r="N411" s="25">
        <v>154.9631061427902</v>
      </c>
      <c r="O411" s="25">
        <v>187.37420567684225</v>
      </c>
      <c r="P411" s="25">
        <v>19.161661997599097</v>
      </c>
      <c r="Q411" s="25">
        <v>361.4989738172315</v>
      </c>
      <c r="R411" s="25">
        <v>95.720888824415454</v>
      </c>
      <c r="T411" s="25">
        <v>125.22993656874249</v>
      </c>
      <c r="V411" s="25">
        <v>1.4082172879442783</v>
      </c>
      <c r="W411" s="25">
        <v>222.35904268110221</v>
      </c>
      <c r="Y411" s="25">
        <v>963.17171429593611</v>
      </c>
      <c r="Z411" s="25">
        <v>154.21</v>
      </c>
      <c r="AA411" s="25">
        <v>6.245844720160405</v>
      </c>
      <c r="AB411" s="29">
        <f t="shared" si="13"/>
        <v>963.17171429593611</v>
      </c>
    </row>
    <row r="412" spans="1:28" hidden="1" x14ac:dyDescent="0.25">
      <c r="A412" s="37" t="s">
        <v>288</v>
      </c>
      <c r="B412" s="37" t="str">
        <f t="shared" si="12"/>
        <v>Falkirk2010</v>
      </c>
      <c r="C412" s="25" t="s">
        <v>248</v>
      </c>
      <c r="D412" s="25" t="s">
        <v>248</v>
      </c>
      <c r="E412" s="25" t="s">
        <v>263</v>
      </c>
      <c r="F412" s="25" t="s">
        <v>264</v>
      </c>
      <c r="G412" s="25">
        <v>2010</v>
      </c>
      <c r="H412" s="25">
        <v>237.66681332200233</v>
      </c>
      <c r="I412" s="25">
        <v>176.32876917722135</v>
      </c>
      <c r="J412" s="25">
        <v>0</v>
      </c>
      <c r="K412" s="25">
        <v>45.892488730955392</v>
      </c>
      <c r="L412" s="25">
        <v>6.2628249666824898</v>
      </c>
      <c r="M412" s="25">
        <v>466.15089619686159</v>
      </c>
      <c r="N412" s="25">
        <v>158.53386862242823</v>
      </c>
      <c r="O412" s="25">
        <v>206.92678581172922</v>
      </c>
      <c r="P412" s="25">
        <v>20.664037629479107</v>
      </c>
      <c r="Q412" s="25">
        <v>386.12469206363653</v>
      </c>
      <c r="R412" s="25">
        <v>97.405883065273457</v>
      </c>
      <c r="T412" s="25">
        <v>123.57502153906847</v>
      </c>
      <c r="V412" s="25">
        <v>1.488545799742478</v>
      </c>
      <c r="W412" s="25">
        <v>222.4694504040844</v>
      </c>
      <c r="Y412" s="25">
        <v>1074.7450386645826</v>
      </c>
      <c r="Z412" s="25">
        <v>155.13999999999999</v>
      </c>
      <c r="AA412" s="25">
        <v>6.9275817884786814</v>
      </c>
      <c r="AB412" s="29">
        <f t="shared" si="13"/>
        <v>1074.7450386645826</v>
      </c>
    </row>
    <row r="413" spans="1:28" hidden="1" x14ac:dyDescent="0.25">
      <c r="A413" s="37" t="s">
        <v>288</v>
      </c>
      <c r="B413" s="37" t="str">
        <f t="shared" si="12"/>
        <v>Falkirk2011</v>
      </c>
      <c r="C413" s="25" t="s">
        <v>248</v>
      </c>
      <c r="D413" s="25" t="s">
        <v>248</v>
      </c>
      <c r="E413" s="25" t="s">
        <v>263</v>
      </c>
      <c r="F413" s="25" t="s">
        <v>264</v>
      </c>
      <c r="G413" s="25">
        <v>2011</v>
      </c>
      <c r="H413" s="25">
        <v>222.6650991289805</v>
      </c>
      <c r="I413" s="25">
        <v>157.18367061772906</v>
      </c>
      <c r="J413" s="25">
        <v>0</v>
      </c>
      <c r="K413" s="25">
        <v>38.976485959008016</v>
      </c>
      <c r="L413" s="25">
        <v>6.3714826344559894</v>
      </c>
      <c r="M413" s="25">
        <v>425.19673834017357</v>
      </c>
      <c r="N413" s="25">
        <v>150.5268569236531</v>
      </c>
      <c r="O413" s="25">
        <v>171.04130011199214</v>
      </c>
      <c r="P413" s="25">
        <v>18.626138761286008</v>
      </c>
      <c r="Q413" s="25">
        <v>340.19429579693127</v>
      </c>
      <c r="R413" s="25">
        <v>96.517433354494869</v>
      </c>
      <c r="T413" s="25">
        <v>119.94245666734975</v>
      </c>
      <c r="V413" s="25">
        <v>1.3977157986870048</v>
      </c>
      <c r="W413" s="25">
        <v>217.85760582053163</v>
      </c>
      <c r="Y413" s="25">
        <v>983.24863995763633</v>
      </c>
      <c r="Z413" s="25">
        <v>156.25</v>
      </c>
      <c r="AA413" s="25">
        <v>6.2927912957288727</v>
      </c>
      <c r="AB413" s="29">
        <f t="shared" si="13"/>
        <v>983.24863995763633</v>
      </c>
    </row>
    <row r="414" spans="1:28" hidden="1" x14ac:dyDescent="0.25">
      <c r="A414" s="37" t="s">
        <v>288</v>
      </c>
      <c r="B414" s="37" t="str">
        <f t="shared" si="12"/>
        <v>Falkirk2012</v>
      </c>
      <c r="C414" s="25" t="s">
        <v>248</v>
      </c>
      <c r="D414" s="25" t="s">
        <v>248</v>
      </c>
      <c r="E414" s="25" t="s">
        <v>263</v>
      </c>
      <c r="F414" s="25" t="s">
        <v>264</v>
      </c>
      <c r="G414" s="25">
        <v>2012</v>
      </c>
      <c r="H414" s="25">
        <v>221.42468704526291</v>
      </c>
      <c r="I414" s="25">
        <v>165.2860295178304</v>
      </c>
      <c r="J414" s="25">
        <v>0</v>
      </c>
      <c r="K414" s="25">
        <v>35.497260428776428</v>
      </c>
      <c r="L414" s="25">
        <v>6.328093326683053</v>
      </c>
      <c r="M414" s="25">
        <v>428.53607031855285</v>
      </c>
      <c r="N414" s="25">
        <v>157.50374883019518</v>
      </c>
      <c r="O414" s="25">
        <v>187.72465640725562</v>
      </c>
      <c r="P414" s="25">
        <v>17.864212542951023</v>
      </c>
      <c r="Q414" s="25">
        <v>363.09261778040184</v>
      </c>
      <c r="R414" s="25">
        <v>95.297817939092852</v>
      </c>
      <c r="T414" s="25">
        <v>116.96522721132416</v>
      </c>
      <c r="V414" s="25">
        <v>1.3676932417366006</v>
      </c>
      <c r="W414" s="25">
        <v>213.6307383921536</v>
      </c>
      <c r="Y414" s="25">
        <v>1005.2594264911082</v>
      </c>
      <c r="Z414" s="25">
        <v>156.8000000000001</v>
      </c>
      <c r="AA414" s="25">
        <v>6.4110932811932884</v>
      </c>
      <c r="AB414" s="29">
        <f t="shared" si="13"/>
        <v>1005.2594264911082</v>
      </c>
    </row>
    <row r="415" spans="1:28" hidden="1" x14ac:dyDescent="0.25">
      <c r="A415" s="37" t="s">
        <v>288</v>
      </c>
      <c r="B415" s="37" t="str">
        <f t="shared" si="12"/>
        <v>Falkirk2013</v>
      </c>
      <c r="C415" s="25" t="s">
        <v>248</v>
      </c>
      <c r="D415" s="25" t="s">
        <v>248</v>
      </c>
      <c r="E415" s="25" t="s">
        <v>263</v>
      </c>
      <c r="F415" s="25" t="s">
        <v>264</v>
      </c>
      <c r="G415" s="25">
        <v>2013</v>
      </c>
      <c r="H415" s="25">
        <v>204.73575898417803</v>
      </c>
      <c r="I415" s="25">
        <v>160.61192538544589</v>
      </c>
      <c r="J415" s="25">
        <v>0</v>
      </c>
      <c r="K415" s="25">
        <v>32.280166153351601</v>
      </c>
      <c r="L415" s="25">
        <v>6.142427124024934</v>
      </c>
      <c r="M415" s="25">
        <v>403.77027764700051</v>
      </c>
      <c r="N415" s="25">
        <v>142.38372197969886</v>
      </c>
      <c r="O415" s="25">
        <v>192.64871616778134</v>
      </c>
      <c r="P415" s="25">
        <v>19.045720841447945</v>
      </c>
      <c r="Q415" s="25">
        <v>354.07815898892818</v>
      </c>
      <c r="R415" s="25">
        <v>95.38887752012181</v>
      </c>
      <c r="T415" s="25">
        <v>116.50269821445974</v>
      </c>
      <c r="V415" s="25">
        <v>1.3920411682051568</v>
      </c>
      <c r="W415" s="25">
        <v>213.28361690278672</v>
      </c>
      <c r="Y415" s="25">
        <v>971.13205353871547</v>
      </c>
      <c r="Z415" s="25">
        <v>157.13999999999996</v>
      </c>
      <c r="AA415" s="25">
        <v>6.1800436142211765</v>
      </c>
      <c r="AB415" s="29">
        <f t="shared" si="13"/>
        <v>971.13205353871547</v>
      </c>
    </row>
    <row r="416" spans="1:28" x14ac:dyDescent="0.25">
      <c r="A416" s="37" t="s">
        <v>288</v>
      </c>
      <c r="B416" s="37" t="str">
        <f t="shared" si="12"/>
        <v>Fife2005</v>
      </c>
      <c r="C416" s="25" t="s">
        <v>248</v>
      </c>
      <c r="D416" s="25" t="s">
        <v>248</v>
      </c>
      <c r="E416" s="25" t="s">
        <v>265</v>
      </c>
      <c r="F416" s="25" t="s">
        <v>266</v>
      </c>
      <c r="G416" s="25">
        <v>2005</v>
      </c>
      <c r="H416" s="25">
        <v>617.9052321580449</v>
      </c>
      <c r="I416" s="25">
        <v>589.28477637306298</v>
      </c>
      <c r="J416" s="25">
        <v>0</v>
      </c>
      <c r="K416" s="25">
        <v>147.35114400108316</v>
      </c>
      <c r="L416" s="25">
        <v>27.359575145991776</v>
      </c>
      <c r="M416" s="25">
        <v>1381.9007276781829</v>
      </c>
      <c r="N416" s="25">
        <v>387.61063353624951</v>
      </c>
      <c r="O416" s="25">
        <v>551.82383362955818</v>
      </c>
      <c r="P416" s="25">
        <v>65.204264618677271</v>
      </c>
      <c r="Q416" s="25">
        <v>1004.638731784485</v>
      </c>
      <c r="R416" s="25">
        <v>348.32506437365862</v>
      </c>
      <c r="T416" s="25">
        <v>236.16642726236734</v>
      </c>
      <c r="V416" s="25">
        <v>2.6929283855251875</v>
      </c>
      <c r="W416" s="25">
        <v>587.1844200215512</v>
      </c>
      <c r="Y416" s="25">
        <v>2973.7238794842192</v>
      </c>
      <c r="Z416" s="25">
        <v>355.45000000000005</v>
      </c>
      <c r="AA416" s="25">
        <v>8.3660820916703305</v>
      </c>
      <c r="AB416" s="29">
        <f t="shared" si="13"/>
        <v>2973.7238794842192</v>
      </c>
    </row>
    <row r="417" spans="1:28" x14ac:dyDescent="0.25">
      <c r="A417" s="37" t="s">
        <v>288</v>
      </c>
      <c r="B417" s="37" t="str">
        <f t="shared" si="12"/>
        <v>Fife2006</v>
      </c>
      <c r="C417" s="25" t="s">
        <v>248</v>
      </c>
      <c r="D417" s="25" t="s">
        <v>248</v>
      </c>
      <c r="E417" s="25" t="s">
        <v>265</v>
      </c>
      <c r="F417" s="25" t="s">
        <v>266</v>
      </c>
      <c r="G417" s="25">
        <v>2006</v>
      </c>
      <c r="H417" s="25">
        <v>627.00622810915354</v>
      </c>
      <c r="I417" s="25">
        <v>613.28942691536997</v>
      </c>
      <c r="J417" s="25">
        <v>0</v>
      </c>
      <c r="K417" s="25">
        <v>134.06901293555237</v>
      </c>
      <c r="L417" s="25">
        <v>25.960482042689129</v>
      </c>
      <c r="M417" s="25">
        <v>1400.325150002765</v>
      </c>
      <c r="N417" s="25">
        <v>401.73665311997411</v>
      </c>
      <c r="O417" s="25">
        <v>529.77166853977212</v>
      </c>
      <c r="P417" s="25">
        <v>63.250271031723699</v>
      </c>
      <c r="Q417" s="25">
        <v>994.75859269146997</v>
      </c>
      <c r="R417" s="25">
        <v>350.81519789671563</v>
      </c>
      <c r="T417" s="25">
        <v>240.77201690105872</v>
      </c>
      <c r="V417" s="25">
        <v>3.019101376754922</v>
      </c>
      <c r="W417" s="25">
        <v>594.6063161745293</v>
      </c>
      <c r="Y417" s="25">
        <v>2989.690058868764</v>
      </c>
      <c r="Z417" s="25">
        <v>357.26000000000016</v>
      </c>
      <c r="AA417" s="25">
        <v>8.3683873337870534</v>
      </c>
      <c r="AB417" s="29">
        <f t="shared" si="13"/>
        <v>2989.690058868764</v>
      </c>
    </row>
    <row r="418" spans="1:28" x14ac:dyDescent="0.25">
      <c r="A418" s="37" t="s">
        <v>288</v>
      </c>
      <c r="B418" s="37" t="str">
        <f t="shared" si="12"/>
        <v>Fife2007</v>
      </c>
      <c r="C418" s="25" t="s">
        <v>248</v>
      </c>
      <c r="D418" s="25" t="s">
        <v>248</v>
      </c>
      <c r="E418" s="25" t="s">
        <v>265</v>
      </c>
      <c r="F418" s="25" t="s">
        <v>266</v>
      </c>
      <c r="G418" s="25">
        <v>2007</v>
      </c>
      <c r="H418" s="25">
        <v>579.31618121450299</v>
      </c>
      <c r="I418" s="25">
        <v>669.15552520948791</v>
      </c>
      <c r="J418" s="25">
        <v>0</v>
      </c>
      <c r="K418" s="25">
        <v>185.26727318154218</v>
      </c>
      <c r="L418" s="25">
        <v>25.575510134130177</v>
      </c>
      <c r="M418" s="25">
        <v>1459.314489739663</v>
      </c>
      <c r="N418" s="25">
        <v>398.15739422239216</v>
      </c>
      <c r="O418" s="25">
        <v>520.07346682767457</v>
      </c>
      <c r="P418" s="25">
        <v>57.470379068982261</v>
      </c>
      <c r="Q418" s="25">
        <v>975.70124011904909</v>
      </c>
      <c r="R418" s="25">
        <v>350.01852234834263</v>
      </c>
      <c r="T418" s="25">
        <v>252.75184309703036</v>
      </c>
      <c r="V418" s="25">
        <v>2.9800587522460864</v>
      </c>
      <c r="W418" s="25">
        <v>605.75042419761917</v>
      </c>
      <c r="Y418" s="25">
        <v>3040.7661540563313</v>
      </c>
      <c r="Z418" s="25">
        <v>358.75</v>
      </c>
      <c r="AA418" s="25">
        <v>8.4760032168817592</v>
      </c>
      <c r="AB418" s="29">
        <f t="shared" si="13"/>
        <v>3040.7661540563313</v>
      </c>
    </row>
    <row r="419" spans="1:28" x14ac:dyDescent="0.25">
      <c r="A419" s="37" t="s">
        <v>288</v>
      </c>
      <c r="B419" s="37" t="str">
        <f t="shared" ref="B419:B482" si="14">E419&amp;G419</f>
        <v>Fife2008</v>
      </c>
      <c r="C419" s="25" t="s">
        <v>248</v>
      </c>
      <c r="D419" s="25" t="s">
        <v>248</v>
      </c>
      <c r="E419" s="25" t="s">
        <v>265</v>
      </c>
      <c r="F419" s="25" t="s">
        <v>266</v>
      </c>
      <c r="G419" s="25">
        <v>2008</v>
      </c>
      <c r="H419" s="25">
        <v>563.17205911210874</v>
      </c>
      <c r="I419" s="25">
        <v>655.0744072465734</v>
      </c>
      <c r="J419" s="25">
        <v>0</v>
      </c>
      <c r="K419" s="25">
        <v>121.15145389955033</v>
      </c>
      <c r="L419" s="25">
        <v>24.241812157166603</v>
      </c>
      <c r="M419" s="25">
        <v>1363.6397324153988</v>
      </c>
      <c r="N419" s="25">
        <v>382.61778633913747</v>
      </c>
      <c r="O419" s="25">
        <v>535.19599434313307</v>
      </c>
      <c r="P419" s="25">
        <v>62.417717588710104</v>
      </c>
      <c r="Q419" s="25">
        <v>980.23149827098064</v>
      </c>
      <c r="R419" s="25">
        <v>328.88103492710604</v>
      </c>
      <c r="T419" s="25">
        <v>250.9933954730559</v>
      </c>
      <c r="V419" s="25">
        <v>2.884057208309263</v>
      </c>
      <c r="W419" s="25">
        <v>582.75848760847123</v>
      </c>
      <c r="Y419" s="25">
        <v>2926.6297182948506</v>
      </c>
      <c r="Z419" s="25">
        <v>360.0499999999999</v>
      </c>
      <c r="AA419" s="25">
        <v>8.1283980510897145</v>
      </c>
      <c r="AB419" s="29">
        <f t="shared" si="13"/>
        <v>2926.6297182948506</v>
      </c>
    </row>
    <row r="420" spans="1:28" x14ac:dyDescent="0.25">
      <c r="A420" s="37" t="s">
        <v>288</v>
      </c>
      <c r="B420" s="37" t="str">
        <f t="shared" si="14"/>
        <v>Fife2009</v>
      </c>
      <c r="C420" s="25" t="s">
        <v>248</v>
      </c>
      <c r="D420" s="25" t="s">
        <v>248</v>
      </c>
      <c r="E420" s="25" t="s">
        <v>265</v>
      </c>
      <c r="F420" s="25" t="s">
        <v>266</v>
      </c>
      <c r="G420" s="25">
        <v>2009</v>
      </c>
      <c r="H420" s="25">
        <v>470.15535909942804</v>
      </c>
      <c r="I420" s="25">
        <v>399.24905364745325</v>
      </c>
      <c r="J420" s="25">
        <v>0</v>
      </c>
      <c r="K420" s="25">
        <v>107.96376329499374</v>
      </c>
      <c r="L420" s="25">
        <v>25.198364969676749</v>
      </c>
      <c r="M420" s="25">
        <v>1002.5665410115517</v>
      </c>
      <c r="N420" s="25">
        <v>341.46972345973541</v>
      </c>
      <c r="O420" s="25">
        <v>475.91719740289312</v>
      </c>
      <c r="P420" s="25">
        <v>55.884597685392102</v>
      </c>
      <c r="Q420" s="25">
        <v>873.27151854802071</v>
      </c>
      <c r="R420" s="25">
        <v>322.139586162174</v>
      </c>
      <c r="T420" s="25">
        <v>240.98388211828001</v>
      </c>
      <c r="V420" s="25">
        <v>2.5979776081437183</v>
      </c>
      <c r="W420" s="25">
        <v>565.72144588859783</v>
      </c>
      <c r="Y420" s="25">
        <v>2441.5595054481696</v>
      </c>
      <c r="Z420" s="25">
        <v>361.40999999999991</v>
      </c>
      <c r="AA420" s="25">
        <v>6.7556501077672735</v>
      </c>
      <c r="AB420" s="29">
        <f t="shared" si="13"/>
        <v>2441.5595054481696</v>
      </c>
    </row>
    <row r="421" spans="1:28" x14ac:dyDescent="0.25">
      <c r="A421" s="37" t="s">
        <v>288</v>
      </c>
      <c r="B421" s="37" t="str">
        <f t="shared" si="14"/>
        <v>Fife2010</v>
      </c>
      <c r="C421" s="25" t="s">
        <v>248</v>
      </c>
      <c r="D421" s="25" t="s">
        <v>248</v>
      </c>
      <c r="E421" s="25" t="s">
        <v>265</v>
      </c>
      <c r="F421" s="25" t="s">
        <v>266</v>
      </c>
      <c r="G421" s="25">
        <v>2010</v>
      </c>
      <c r="H421" s="25">
        <v>480.17369678641035</v>
      </c>
      <c r="I421" s="25">
        <v>792.83176535663165</v>
      </c>
      <c r="J421" s="25">
        <v>0</v>
      </c>
      <c r="K421" s="25">
        <v>112.54931857772435</v>
      </c>
      <c r="L421" s="25">
        <v>25.587386342659691</v>
      </c>
      <c r="M421" s="25">
        <v>1411.1421670634261</v>
      </c>
      <c r="N421" s="25">
        <v>349.091909769739</v>
      </c>
      <c r="O421" s="25">
        <v>525.10085514675063</v>
      </c>
      <c r="P421" s="25">
        <v>61.013412390332256</v>
      </c>
      <c r="Q421" s="25">
        <v>935.20617730682193</v>
      </c>
      <c r="R421" s="25">
        <v>316.28124029451465</v>
      </c>
      <c r="T421" s="25">
        <v>238.8012728694838</v>
      </c>
      <c r="V421" s="25">
        <v>2.7359200140949662</v>
      </c>
      <c r="W421" s="25">
        <v>557.81843317809341</v>
      </c>
      <c r="Y421" s="25">
        <v>2904.1667775483415</v>
      </c>
      <c r="Z421" s="25">
        <v>362.61000000000007</v>
      </c>
      <c r="AA421" s="25">
        <v>8.0090642220246018</v>
      </c>
      <c r="AB421" s="29">
        <f t="shared" si="13"/>
        <v>2904.1667775483415</v>
      </c>
    </row>
    <row r="422" spans="1:28" x14ac:dyDescent="0.25">
      <c r="A422" s="37" t="s">
        <v>288</v>
      </c>
      <c r="B422" s="37" t="str">
        <f t="shared" si="14"/>
        <v>Fife2011</v>
      </c>
      <c r="C422" s="25" t="s">
        <v>248</v>
      </c>
      <c r="D422" s="25" t="s">
        <v>248</v>
      </c>
      <c r="E422" s="25" t="s">
        <v>265</v>
      </c>
      <c r="F422" s="25" t="s">
        <v>266</v>
      </c>
      <c r="G422" s="25">
        <v>2011</v>
      </c>
      <c r="H422" s="25">
        <v>467.70943057385512</v>
      </c>
      <c r="I422" s="25">
        <v>560.72967149813076</v>
      </c>
      <c r="J422" s="25">
        <v>0</v>
      </c>
      <c r="K422" s="25">
        <v>97.562969473228222</v>
      </c>
      <c r="L422" s="25">
        <v>26.290340119145579</v>
      </c>
      <c r="M422" s="25">
        <v>1152.2924116643596</v>
      </c>
      <c r="N422" s="25">
        <v>333.08308546239743</v>
      </c>
      <c r="O422" s="25">
        <v>433.77645890314989</v>
      </c>
      <c r="P422" s="25">
        <v>52.708852201163772</v>
      </c>
      <c r="Q422" s="25">
        <v>819.56839656671104</v>
      </c>
      <c r="R422" s="25">
        <v>315.40150172623396</v>
      </c>
      <c r="T422" s="25">
        <v>228.7595416425375</v>
      </c>
      <c r="V422" s="25">
        <v>2.549796179377334</v>
      </c>
      <c r="W422" s="25">
        <v>546.7108395481489</v>
      </c>
      <c r="Y422" s="25">
        <v>2518.5716477792193</v>
      </c>
      <c r="Z422" s="25">
        <v>365.2999999999999</v>
      </c>
      <c r="AA422" s="25">
        <v>6.8945295586619766</v>
      </c>
      <c r="AB422" s="29">
        <f t="shared" si="13"/>
        <v>2518.5716477792193</v>
      </c>
    </row>
    <row r="423" spans="1:28" x14ac:dyDescent="0.25">
      <c r="A423" s="37" t="s">
        <v>288</v>
      </c>
      <c r="B423" s="37" t="str">
        <f t="shared" si="14"/>
        <v>Fife2012</v>
      </c>
      <c r="C423" s="25" t="s">
        <v>248</v>
      </c>
      <c r="D423" s="25" t="s">
        <v>248</v>
      </c>
      <c r="E423" s="25" t="s">
        <v>265</v>
      </c>
      <c r="F423" s="25" t="s">
        <v>266</v>
      </c>
      <c r="G423" s="25">
        <v>2012</v>
      </c>
      <c r="H423" s="25">
        <v>520.53610921867016</v>
      </c>
      <c r="I423" s="25">
        <v>527.02972410970585</v>
      </c>
      <c r="J423" s="25">
        <v>0</v>
      </c>
      <c r="K423" s="25">
        <v>90.141929050277412</v>
      </c>
      <c r="L423" s="25">
        <v>25.975760843937671</v>
      </c>
      <c r="M423" s="25">
        <v>1163.683523222591</v>
      </c>
      <c r="N423" s="25">
        <v>351.15675009427423</v>
      </c>
      <c r="O423" s="25">
        <v>478.33468589962672</v>
      </c>
      <c r="P423" s="25">
        <v>50.958647904691631</v>
      </c>
      <c r="Q423" s="25">
        <v>880.45008389859254</v>
      </c>
      <c r="R423" s="25">
        <v>311.90553430241641</v>
      </c>
      <c r="T423" s="25">
        <v>220.20331994297572</v>
      </c>
      <c r="V423" s="25">
        <v>2.4657778637976171</v>
      </c>
      <c r="W423" s="25">
        <v>534.57463210918979</v>
      </c>
      <c r="Y423" s="25">
        <v>2578.7082392303732</v>
      </c>
      <c r="Z423" s="25">
        <v>366.21999999999991</v>
      </c>
      <c r="AA423" s="25">
        <v>7.0414183802915566</v>
      </c>
      <c r="AB423" s="29">
        <f t="shared" si="13"/>
        <v>2578.7082392303732</v>
      </c>
    </row>
    <row r="424" spans="1:28" x14ac:dyDescent="0.25">
      <c r="A424" s="37" t="s">
        <v>288</v>
      </c>
      <c r="B424" s="37" t="str">
        <f t="shared" si="14"/>
        <v>Fife2013</v>
      </c>
      <c r="C424" s="25" t="s">
        <v>248</v>
      </c>
      <c r="D424" s="25" t="s">
        <v>248</v>
      </c>
      <c r="E424" s="25" t="s">
        <v>265</v>
      </c>
      <c r="F424" s="25" t="s">
        <v>266</v>
      </c>
      <c r="G424" s="25">
        <v>2013</v>
      </c>
      <c r="H424" s="25">
        <v>484.90746683657181</v>
      </c>
      <c r="I424" s="25">
        <v>364.38802749074273</v>
      </c>
      <c r="J424" s="25">
        <v>0</v>
      </c>
      <c r="K424" s="25">
        <v>123.26845995117019</v>
      </c>
      <c r="L424" s="25">
        <v>24.838525034385057</v>
      </c>
      <c r="M424" s="25">
        <v>997.40247931286979</v>
      </c>
      <c r="N424" s="25">
        <v>318.55927688992671</v>
      </c>
      <c r="O424" s="25">
        <v>486.12232170845704</v>
      </c>
      <c r="P424" s="25">
        <v>54.352032999140732</v>
      </c>
      <c r="Q424" s="25">
        <v>859.0336315975245</v>
      </c>
      <c r="R424" s="25">
        <v>306.34954480029455</v>
      </c>
      <c r="T424" s="25">
        <v>221.18423623576481</v>
      </c>
      <c r="V424" s="25">
        <v>2.5125111595544967</v>
      </c>
      <c r="W424" s="25">
        <v>530.04629219561389</v>
      </c>
      <c r="Y424" s="25">
        <v>2386.482403106008</v>
      </c>
      <c r="Z424" s="25">
        <v>366.90999999999991</v>
      </c>
      <c r="AA424" s="25">
        <v>6.5042719007549765</v>
      </c>
      <c r="AB424" s="29">
        <f t="shared" si="13"/>
        <v>2386.482403106008</v>
      </c>
    </row>
    <row r="425" spans="1:28" hidden="1" x14ac:dyDescent="0.25">
      <c r="A425" s="37" t="s">
        <v>288</v>
      </c>
      <c r="B425" s="37" t="str">
        <f t="shared" si="14"/>
        <v>Glasgow City2005</v>
      </c>
      <c r="C425" s="25" t="s">
        <v>248</v>
      </c>
      <c r="D425" s="25" t="s">
        <v>248</v>
      </c>
      <c r="E425" s="25" t="s">
        <v>106</v>
      </c>
      <c r="F425" s="25" t="s">
        <v>267</v>
      </c>
      <c r="G425" s="25">
        <v>2005</v>
      </c>
      <c r="H425" s="25">
        <v>1100.4088851499273</v>
      </c>
      <c r="I425" s="25">
        <v>566.52719371965668</v>
      </c>
      <c r="J425" s="25">
        <v>0</v>
      </c>
      <c r="K425" s="25">
        <v>93.271021208523365</v>
      </c>
      <c r="L425" s="25">
        <v>1.1470535493864653</v>
      </c>
      <c r="M425" s="25">
        <v>1761.3541536274938</v>
      </c>
      <c r="N425" s="25">
        <v>695.53130695332084</v>
      </c>
      <c r="O425" s="25">
        <v>702.1815916435246</v>
      </c>
      <c r="P425" s="25">
        <v>9.1739047541098344</v>
      </c>
      <c r="Q425" s="25">
        <v>1406.8868033509552</v>
      </c>
      <c r="R425" s="25">
        <v>219.7651959882237</v>
      </c>
      <c r="T425" s="25">
        <v>320.38701062044254</v>
      </c>
      <c r="V425" s="25">
        <v>3.502148927076155</v>
      </c>
      <c r="W425" s="25">
        <v>543.65435553574241</v>
      </c>
      <c r="Y425" s="25">
        <v>3711.8953125141916</v>
      </c>
      <c r="Z425" s="25">
        <v>569.2399999999999</v>
      </c>
      <c r="AA425" s="25">
        <v>6.5207914280693418</v>
      </c>
      <c r="AB425" s="29">
        <f t="shared" si="13"/>
        <v>3711.8953125141916</v>
      </c>
    </row>
    <row r="426" spans="1:28" hidden="1" x14ac:dyDescent="0.25">
      <c r="A426" s="37" t="s">
        <v>288</v>
      </c>
      <c r="B426" s="37" t="str">
        <f t="shared" si="14"/>
        <v>Glasgow City2006</v>
      </c>
      <c r="C426" s="25" t="s">
        <v>248</v>
      </c>
      <c r="D426" s="25" t="s">
        <v>248</v>
      </c>
      <c r="E426" s="25" t="s">
        <v>106</v>
      </c>
      <c r="F426" s="25" t="s">
        <v>267</v>
      </c>
      <c r="G426" s="25">
        <v>2006</v>
      </c>
      <c r="H426" s="25">
        <v>1165.191293598476</v>
      </c>
      <c r="I426" s="25">
        <v>536.79555890306915</v>
      </c>
      <c r="J426" s="25">
        <v>0</v>
      </c>
      <c r="K426" s="25">
        <v>87.295292312124545</v>
      </c>
      <c r="L426" s="25">
        <v>1.0832260760062735</v>
      </c>
      <c r="M426" s="25">
        <v>1790.3653708896759</v>
      </c>
      <c r="N426" s="25">
        <v>713.63538809750639</v>
      </c>
      <c r="O426" s="25">
        <v>670.21795310779441</v>
      </c>
      <c r="P426" s="25">
        <v>8.5529201758951601</v>
      </c>
      <c r="Q426" s="25">
        <v>1392.4062613811959</v>
      </c>
      <c r="R426" s="25">
        <v>211.08359653257475</v>
      </c>
      <c r="T426" s="25">
        <v>321.24093159543168</v>
      </c>
      <c r="V426" s="25">
        <v>3.8545509640167634</v>
      </c>
      <c r="W426" s="25">
        <v>536.17907909202324</v>
      </c>
      <c r="Y426" s="25">
        <v>3718.9507113628947</v>
      </c>
      <c r="Z426" s="25">
        <v>568.47999999999968</v>
      </c>
      <c r="AA426" s="25">
        <v>6.5419200523552226</v>
      </c>
      <c r="AB426" s="29">
        <f t="shared" si="13"/>
        <v>3718.9507113628947</v>
      </c>
    </row>
    <row r="427" spans="1:28" hidden="1" x14ac:dyDescent="0.25">
      <c r="A427" s="37" t="s">
        <v>288</v>
      </c>
      <c r="B427" s="37" t="str">
        <f t="shared" si="14"/>
        <v>Glasgow City2007</v>
      </c>
      <c r="C427" s="25" t="s">
        <v>248</v>
      </c>
      <c r="D427" s="25" t="s">
        <v>248</v>
      </c>
      <c r="E427" s="25" t="s">
        <v>106</v>
      </c>
      <c r="F427" s="25" t="s">
        <v>267</v>
      </c>
      <c r="G427" s="25">
        <v>2007</v>
      </c>
      <c r="H427" s="25">
        <v>1145.8512300018244</v>
      </c>
      <c r="I427" s="25">
        <v>504.02204838072674</v>
      </c>
      <c r="J427" s="25">
        <v>0</v>
      </c>
      <c r="K427" s="25">
        <v>87.531050449095787</v>
      </c>
      <c r="L427" s="25">
        <v>1.0368187953229917</v>
      </c>
      <c r="M427" s="25">
        <v>1738.44114762697</v>
      </c>
      <c r="N427" s="25">
        <v>688.25874082109613</v>
      </c>
      <c r="O427" s="25">
        <v>646.74750313854258</v>
      </c>
      <c r="P427" s="25">
        <v>7.972463217092769</v>
      </c>
      <c r="Q427" s="25">
        <v>1342.9787071767314</v>
      </c>
      <c r="R427" s="25">
        <v>207.14336471678786</v>
      </c>
      <c r="T427" s="25">
        <v>332.24889762897726</v>
      </c>
      <c r="V427" s="25">
        <v>3.7894516834716332</v>
      </c>
      <c r="W427" s="25">
        <v>543.18171402923679</v>
      </c>
      <c r="Y427" s="25">
        <v>3624.6015688329385</v>
      </c>
      <c r="Z427" s="25">
        <v>571.7600000000001</v>
      </c>
      <c r="AA427" s="25">
        <v>6.3393759074313314</v>
      </c>
      <c r="AB427" s="29">
        <f t="shared" si="13"/>
        <v>3624.6015688329385</v>
      </c>
    </row>
    <row r="428" spans="1:28" hidden="1" x14ac:dyDescent="0.25">
      <c r="A428" s="37" t="s">
        <v>288</v>
      </c>
      <c r="B428" s="37" t="str">
        <f t="shared" si="14"/>
        <v>Glasgow City2008</v>
      </c>
      <c r="C428" s="25" t="s">
        <v>248</v>
      </c>
      <c r="D428" s="25" t="s">
        <v>248</v>
      </c>
      <c r="E428" s="25" t="s">
        <v>106</v>
      </c>
      <c r="F428" s="25" t="s">
        <v>267</v>
      </c>
      <c r="G428" s="25">
        <v>2008</v>
      </c>
      <c r="H428" s="25">
        <v>1199.6248225258305</v>
      </c>
      <c r="I428" s="25">
        <v>551.88792204346532</v>
      </c>
      <c r="J428" s="25">
        <v>0</v>
      </c>
      <c r="K428" s="25">
        <v>91.25430735001963</v>
      </c>
      <c r="L428" s="25">
        <v>0.96471709922994098</v>
      </c>
      <c r="M428" s="25">
        <v>1843.7317690185455</v>
      </c>
      <c r="N428" s="25">
        <v>664.8624976291959</v>
      </c>
      <c r="O428" s="25">
        <v>672.03763010608395</v>
      </c>
      <c r="P428" s="25">
        <v>8.5790079751397084</v>
      </c>
      <c r="Q428" s="25">
        <v>1345.4791357104198</v>
      </c>
      <c r="R428" s="25">
        <v>193.71278025379979</v>
      </c>
      <c r="T428" s="25">
        <v>327.88876062131214</v>
      </c>
      <c r="V428" s="25">
        <v>3.7249995101913571</v>
      </c>
      <c r="W428" s="25">
        <v>525.32654038530325</v>
      </c>
      <c r="Y428" s="25">
        <v>3714.5374451142684</v>
      </c>
      <c r="Z428" s="25">
        <v>576.20000000000027</v>
      </c>
      <c r="AA428" s="25">
        <v>6.4466113243912995</v>
      </c>
      <c r="AB428" s="29">
        <f t="shared" si="13"/>
        <v>3714.5374451142684</v>
      </c>
    </row>
    <row r="429" spans="1:28" hidden="1" x14ac:dyDescent="0.25">
      <c r="A429" s="37" t="s">
        <v>288</v>
      </c>
      <c r="B429" s="37" t="str">
        <f t="shared" si="14"/>
        <v>Glasgow City2009</v>
      </c>
      <c r="C429" s="25" t="s">
        <v>248</v>
      </c>
      <c r="D429" s="25" t="s">
        <v>248</v>
      </c>
      <c r="E429" s="25" t="s">
        <v>106</v>
      </c>
      <c r="F429" s="25" t="s">
        <v>267</v>
      </c>
      <c r="G429" s="25">
        <v>2009</v>
      </c>
      <c r="H429" s="25">
        <v>899.82839407940253</v>
      </c>
      <c r="I429" s="25">
        <v>503.19964845207323</v>
      </c>
      <c r="J429" s="25">
        <v>0</v>
      </c>
      <c r="K429" s="25">
        <v>77.841649656212141</v>
      </c>
      <c r="L429" s="25">
        <v>0.99688619356336594</v>
      </c>
      <c r="M429" s="25">
        <v>1481.8665783812514</v>
      </c>
      <c r="N429" s="25">
        <v>578.95666352682804</v>
      </c>
      <c r="O429" s="25">
        <v>606.9987317412706</v>
      </c>
      <c r="P429" s="25">
        <v>7.6521751105598694</v>
      </c>
      <c r="Q429" s="25">
        <v>1193.6075703786585</v>
      </c>
      <c r="R429" s="25">
        <v>189.95082127366186</v>
      </c>
      <c r="T429" s="25">
        <v>313.96068742357551</v>
      </c>
      <c r="V429" s="25">
        <v>3.3437092344445993</v>
      </c>
      <c r="W429" s="25">
        <v>507.25521793168195</v>
      </c>
      <c r="Y429" s="25">
        <v>3182.7293666915921</v>
      </c>
      <c r="Z429" s="25">
        <v>581.62000000000035</v>
      </c>
      <c r="AA429" s="25">
        <v>5.4721800603342219</v>
      </c>
      <c r="AB429" s="29">
        <f t="shared" si="13"/>
        <v>3182.7293666915921</v>
      </c>
    </row>
    <row r="430" spans="1:28" hidden="1" x14ac:dyDescent="0.25">
      <c r="A430" s="37" t="s">
        <v>288</v>
      </c>
      <c r="B430" s="37" t="str">
        <f t="shared" si="14"/>
        <v>Glasgow City2010</v>
      </c>
      <c r="C430" s="25" t="s">
        <v>248</v>
      </c>
      <c r="D430" s="25" t="s">
        <v>248</v>
      </c>
      <c r="E430" s="25" t="s">
        <v>106</v>
      </c>
      <c r="F430" s="25" t="s">
        <v>267</v>
      </c>
      <c r="G430" s="25">
        <v>2010</v>
      </c>
      <c r="H430" s="25">
        <v>981.73370719246441</v>
      </c>
      <c r="I430" s="25">
        <v>543.95534004690353</v>
      </c>
      <c r="J430" s="25">
        <v>0</v>
      </c>
      <c r="K430" s="25">
        <v>78.95862853100985</v>
      </c>
      <c r="L430" s="25">
        <v>1.0067525721716215</v>
      </c>
      <c r="M430" s="25">
        <v>1605.6544283425494</v>
      </c>
      <c r="N430" s="25">
        <v>582.77790155118498</v>
      </c>
      <c r="O430" s="25">
        <v>670.07099995111389</v>
      </c>
      <c r="P430" s="25">
        <v>8.1136868401443074</v>
      </c>
      <c r="Q430" s="25">
        <v>1260.962588342443</v>
      </c>
      <c r="R430" s="25">
        <v>189.05925294253564</v>
      </c>
      <c r="T430" s="25">
        <v>306.96872749449403</v>
      </c>
      <c r="V430" s="25">
        <v>3.5090124009767707</v>
      </c>
      <c r="W430" s="25">
        <v>499.53699283800643</v>
      </c>
      <c r="Y430" s="25">
        <v>3366.1540095229989</v>
      </c>
      <c r="Z430" s="25">
        <v>586.5</v>
      </c>
      <c r="AA430" s="25">
        <v>5.7393930256146612</v>
      </c>
      <c r="AB430" s="29">
        <f t="shared" si="13"/>
        <v>3366.1540095229989</v>
      </c>
    </row>
    <row r="431" spans="1:28" hidden="1" x14ac:dyDescent="0.25">
      <c r="A431" s="37" t="s">
        <v>288</v>
      </c>
      <c r="B431" s="37" t="str">
        <f t="shared" si="14"/>
        <v>Glasgow City2011</v>
      </c>
      <c r="C431" s="25" t="s">
        <v>248</v>
      </c>
      <c r="D431" s="25" t="s">
        <v>248</v>
      </c>
      <c r="E431" s="25" t="s">
        <v>106</v>
      </c>
      <c r="F431" s="25" t="s">
        <v>267</v>
      </c>
      <c r="G431" s="25">
        <v>2011</v>
      </c>
      <c r="H431" s="25">
        <v>959.16135404019656</v>
      </c>
      <c r="I431" s="25">
        <v>466.33939510717562</v>
      </c>
      <c r="J431" s="25">
        <v>0</v>
      </c>
      <c r="K431" s="25">
        <v>69.354022716526032</v>
      </c>
      <c r="L431" s="25">
        <v>1.0205090705664355</v>
      </c>
      <c r="M431" s="25">
        <v>1495.8752809344646</v>
      </c>
      <c r="N431" s="25">
        <v>547.88539413308399</v>
      </c>
      <c r="O431" s="25">
        <v>552.50080441590524</v>
      </c>
      <c r="P431" s="25">
        <v>7.5295072245921801</v>
      </c>
      <c r="Q431" s="25">
        <v>1107.9157057735815</v>
      </c>
      <c r="R431" s="25">
        <v>183.58066939223033</v>
      </c>
      <c r="T431" s="25">
        <v>300.13948988921146</v>
      </c>
      <c r="V431" s="25">
        <v>3.3025228044848824</v>
      </c>
      <c r="W431" s="25">
        <v>487.0226820859267</v>
      </c>
      <c r="Y431" s="25">
        <v>3090.8136687939727</v>
      </c>
      <c r="Z431" s="25">
        <v>593.05999999999995</v>
      </c>
      <c r="AA431" s="25">
        <v>5.2116373871007537</v>
      </c>
      <c r="AB431" s="29">
        <f t="shared" si="13"/>
        <v>3090.8136687939727</v>
      </c>
    </row>
    <row r="432" spans="1:28" hidden="1" x14ac:dyDescent="0.25">
      <c r="A432" s="37" t="s">
        <v>288</v>
      </c>
      <c r="B432" s="37" t="str">
        <f t="shared" si="14"/>
        <v>Glasgow City2012</v>
      </c>
      <c r="C432" s="25" t="s">
        <v>248</v>
      </c>
      <c r="D432" s="25" t="s">
        <v>248</v>
      </c>
      <c r="E432" s="25" t="s">
        <v>106</v>
      </c>
      <c r="F432" s="25" t="s">
        <v>267</v>
      </c>
      <c r="G432" s="25">
        <v>2012</v>
      </c>
      <c r="H432" s="25">
        <v>1063.7026222717102</v>
      </c>
      <c r="I432" s="25">
        <v>506.41584989871063</v>
      </c>
      <c r="J432" s="25">
        <v>0</v>
      </c>
      <c r="K432" s="25">
        <v>66.732434191906805</v>
      </c>
      <c r="L432" s="25">
        <v>1.0153114616418595</v>
      </c>
      <c r="M432" s="25">
        <v>1637.8662178239695</v>
      </c>
      <c r="N432" s="25">
        <v>572.82200249344623</v>
      </c>
      <c r="O432" s="25">
        <v>601.549390962953</v>
      </c>
      <c r="P432" s="25">
        <v>7.3290860158859745</v>
      </c>
      <c r="Q432" s="25">
        <v>1181.7004794722852</v>
      </c>
      <c r="R432" s="25">
        <v>181.95810047127134</v>
      </c>
      <c r="T432" s="25">
        <v>294.90054050335755</v>
      </c>
      <c r="V432" s="25">
        <v>3.255416032453244</v>
      </c>
      <c r="W432" s="25">
        <v>480.11405700708212</v>
      </c>
      <c r="Y432" s="25">
        <v>3299.6807543033369</v>
      </c>
      <c r="Z432" s="25">
        <v>595.08000000000015</v>
      </c>
      <c r="AA432" s="25">
        <v>5.5449364023380658</v>
      </c>
      <c r="AB432" s="29">
        <f t="shared" si="13"/>
        <v>3299.6807543033369</v>
      </c>
    </row>
    <row r="433" spans="1:28" hidden="1" x14ac:dyDescent="0.25">
      <c r="A433" s="37" t="s">
        <v>288</v>
      </c>
      <c r="B433" s="37" t="str">
        <f t="shared" si="14"/>
        <v>Glasgow City2013</v>
      </c>
      <c r="C433" s="25" t="s">
        <v>248</v>
      </c>
      <c r="D433" s="25" t="s">
        <v>248</v>
      </c>
      <c r="E433" s="25" t="s">
        <v>106</v>
      </c>
      <c r="F433" s="25" t="s">
        <v>267</v>
      </c>
      <c r="G433" s="25">
        <v>2013</v>
      </c>
      <c r="H433" s="25">
        <v>958.15851864290767</v>
      </c>
      <c r="I433" s="25">
        <v>502.39781182771105</v>
      </c>
      <c r="J433" s="25">
        <v>0</v>
      </c>
      <c r="K433" s="25">
        <v>59.032481263227822</v>
      </c>
      <c r="L433" s="25">
        <v>0.98937686494655641</v>
      </c>
      <c r="M433" s="25">
        <v>1520.5781885987931</v>
      </c>
      <c r="N433" s="25">
        <v>513.58199779046799</v>
      </c>
      <c r="O433" s="25">
        <v>614.15348227323273</v>
      </c>
      <c r="P433" s="25">
        <v>7.8770467456175748</v>
      </c>
      <c r="Q433" s="25">
        <v>1135.6125268093183</v>
      </c>
      <c r="R433" s="25">
        <v>179.35731366608996</v>
      </c>
      <c r="T433" s="25">
        <v>289.64973999969936</v>
      </c>
      <c r="V433" s="25">
        <v>3.3087026088592451</v>
      </c>
      <c r="W433" s="25">
        <v>472.31575627464855</v>
      </c>
      <c r="Y433" s="25">
        <v>3128.5064716827596</v>
      </c>
      <c r="Z433" s="25">
        <v>596.54999999999961</v>
      </c>
      <c r="AA433" s="25">
        <v>5.2443323638970103</v>
      </c>
      <c r="AB433" s="29">
        <f t="shared" si="13"/>
        <v>3128.5064716827596</v>
      </c>
    </row>
    <row r="434" spans="1:28" hidden="1" x14ac:dyDescent="0.25">
      <c r="A434" s="37" t="s">
        <v>288</v>
      </c>
      <c r="B434" s="37" t="str">
        <f t="shared" si="14"/>
        <v>Highland2005</v>
      </c>
      <c r="C434" s="25" t="s">
        <v>248</v>
      </c>
      <c r="D434" s="25" t="s">
        <v>248</v>
      </c>
      <c r="E434" s="25" t="s">
        <v>268</v>
      </c>
      <c r="F434" s="25" t="s">
        <v>269</v>
      </c>
      <c r="G434" s="25">
        <v>2005</v>
      </c>
      <c r="H434" s="25">
        <v>540.52788251459867</v>
      </c>
      <c r="I434" s="25">
        <v>114.35761070090228</v>
      </c>
      <c r="J434" s="25">
        <v>53.745826846818339</v>
      </c>
      <c r="K434" s="25">
        <v>217.12804560394818</v>
      </c>
      <c r="L434" s="25">
        <v>88.464146536059189</v>
      </c>
      <c r="M434" s="25">
        <v>1014.2235122023266</v>
      </c>
      <c r="N434" s="25">
        <v>399.86961538169294</v>
      </c>
      <c r="O434" s="25">
        <v>135.89659728132048</v>
      </c>
      <c r="P434" s="25">
        <v>233.47791620865837</v>
      </c>
      <c r="Q434" s="25">
        <v>769.24412887167182</v>
      </c>
      <c r="R434" s="25">
        <v>496.47686225490281</v>
      </c>
      <c r="T434" s="25">
        <v>108.15728606633149</v>
      </c>
      <c r="V434" s="25">
        <v>8.9957886331808723</v>
      </c>
      <c r="W434" s="25">
        <v>613.62993695441514</v>
      </c>
      <c r="Y434" s="25">
        <v>2397.0975780284134</v>
      </c>
      <c r="Z434" s="25">
        <v>218.06000000000014</v>
      </c>
      <c r="AA434" s="25">
        <v>10.992834898782041</v>
      </c>
      <c r="AB434" s="29">
        <f t="shared" si="13"/>
        <v>2397.0975780284134</v>
      </c>
    </row>
    <row r="435" spans="1:28" hidden="1" x14ac:dyDescent="0.25">
      <c r="A435" s="37" t="s">
        <v>288</v>
      </c>
      <c r="B435" s="37" t="str">
        <f t="shared" si="14"/>
        <v>Highland2006</v>
      </c>
      <c r="C435" s="25" t="s">
        <v>248</v>
      </c>
      <c r="D435" s="25" t="s">
        <v>248</v>
      </c>
      <c r="E435" s="25" t="s">
        <v>268</v>
      </c>
      <c r="F435" s="25" t="s">
        <v>269</v>
      </c>
      <c r="G435" s="25">
        <v>2006</v>
      </c>
      <c r="H435" s="25">
        <v>566.15285501460653</v>
      </c>
      <c r="I435" s="25">
        <v>110.91792004607728</v>
      </c>
      <c r="J435" s="25">
        <v>0</v>
      </c>
      <c r="K435" s="25">
        <v>193.06388964218007</v>
      </c>
      <c r="L435" s="25">
        <v>83.555191988065118</v>
      </c>
      <c r="M435" s="25">
        <v>953.68985669092888</v>
      </c>
      <c r="N435" s="25">
        <v>413.26185957055333</v>
      </c>
      <c r="O435" s="25">
        <v>122.66685302681839</v>
      </c>
      <c r="P435" s="25">
        <v>248.53668035601342</v>
      </c>
      <c r="Q435" s="25">
        <v>784.46539295338516</v>
      </c>
      <c r="R435" s="25">
        <v>499.19966931446754</v>
      </c>
      <c r="T435" s="25">
        <v>113.21539328112354</v>
      </c>
      <c r="V435" s="25">
        <v>9.4197740537478687</v>
      </c>
      <c r="W435" s="25">
        <v>621.83483664933897</v>
      </c>
      <c r="Y435" s="25">
        <v>2359.9900862936529</v>
      </c>
      <c r="Z435" s="25">
        <v>220.77999999999994</v>
      </c>
      <c r="AA435" s="25">
        <v>10.689329134403721</v>
      </c>
      <c r="AB435" s="29">
        <f t="shared" si="13"/>
        <v>2359.9900862936529</v>
      </c>
    </row>
    <row r="436" spans="1:28" hidden="1" x14ac:dyDescent="0.25">
      <c r="A436" s="37" t="s">
        <v>288</v>
      </c>
      <c r="B436" s="37" t="str">
        <f t="shared" si="14"/>
        <v>Highland2007</v>
      </c>
      <c r="C436" s="25" t="s">
        <v>248</v>
      </c>
      <c r="D436" s="25" t="s">
        <v>248</v>
      </c>
      <c r="E436" s="25" t="s">
        <v>268</v>
      </c>
      <c r="F436" s="25" t="s">
        <v>269</v>
      </c>
      <c r="G436" s="25">
        <v>2007</v>
      </c>
      <c r="H436" s="25">
        <v>569.64281511461229</v>
      </c>
      <c r="I436" s="25">
        <v>102.39355574702499</v>
      </c>
      <c r="J436" s="25">
        <v>0</v>
      </c>
      <c r="K436" s="25">
        <v>185.50551132969298</v>
      </c>
      <c r="L436" s="25">
        <v>79.770632904441527</v>
      </c>
      <c r="M436" s="25">
        <v>937.31251509577169</v>
      </c>
      <c r="N436" s="25">
        <v>421.69053731884748</v>
      </c>
      <c r="O436" s="25">
        <v>120.55181140882411</v>
      </c>
      <c r="P436" s="25">
        <v>229.77180350658415</v>
      </c>
      <c r="Q436" s="25">
        <v>772.01415223425579</v>
      </c>
      <c r="R436" s="25">
        <v>502.72203228744252</v>
      </c>
      <c r="T436" s="25">
        <v>118.20806027888048</v>
      </c>
      <c r="V436" s="25">
        <v>9.5097684021956645</v>
      </c>
      <c r="W436" s="25">
        <v>630.43986096851859</v>
      </c>
      <c r="Y436" s="25">
        <v>2339.7665282985458</v>
      </c>
      <c r="Z436" s="25">
        <v>224</v>
      </c>
      <c r="AA436" s="25">
        <v>10.44538628704708</v>
      </c>
      <c r="AB436" s="29">
        <f t="shared" si="13"/>
        <v>2339.7665282985458</v>
      </c>
    </row>
    <row r="437" spans="1:28" hidden="1" x14ac:dyDescent="0.25">
      <c r="A437" s="37" t="s">
        <v>288</v>
      </c>
      <c r="B437" s="37" t="str">
        <f t="shared" si="14"/>
        <v>Highland2008</v>
      </c>
      <c r="C437" s="25" t="s">
        <v>248</v>
      </c>
      <c r="D437" s="25" t="s">
        <v>248</v>
      </c>
      <c r="E437" s="25" t="s">
        <v>268</v>
      </c>
      <c r="F437" s="25" t="s">
        <v>269</v>
      </c>
      <c r="G437" s="25">
        <v>2008</v>
      </c>
      <c r="H437" s="25">
        <v>559.46663084481725</v>
      </c>
      <c r="I437" s="25">
        <v>114.56960729902906</v>
      </c>
      <c r="J437" s="25">
        <v>0</v>
      </c>
      <c r="K437" s="25">
        <v>165.1539182354137</v>
      </c>
      <c r="L437" s="25">
        <v>75.423108847613761</v>
      </c>
      <c r="M437" s="25">
        <v>914.61326522687375</v>
      </c>
      <c r="N437" s="25">
        <v>407.30748925859268</v>
      </c>
      <c r="O437" s="25">
        <v>125.11974938102783</v>
      </c>
      <c r="P437" s="25">
        <v>245.92789985734143</v>
      </c>
      <c r="Q437" s="25">
        <v>778.35513849696201</v>
      </c>
      <c r="R437" s="25">
        <v>478.94824915187883</v>
      </c>
      <c r="T437" s="25">
        <v>118.35796697627846</v>
      </c>
      <c r="V437" s="25">
        <v>9.2179148934326136</v>
      </c>
      <c r="W437" s="25">
        <v>606.52413102158994</v>
      </c>
      <c r="Y437" s="25">
        <v>2299.492534745425</v>
      </c>
      <c r="Z437" s="25">
        <v>226.97999999999988</v>
      </c>
      <c r="AA437" s="25">
        <v>10.130815643428612</v>
      </c>
      <c r="AB437" s="29">
        <f t="shared" si="13"/>
        <v>2299.492534745425</v>
      </c>
    </row>
    <row r="438" spans="1:28" hidden="1" x14ac:dyDescent="0.25">
      <c r="A438" s="37" t="s">
        <v>288</v>
      </c>
      <c r="B438" s="37" t="str">
        <f t="shared" si="14"/>
        <v>Highland2009</v>
      </c>
      <c r="C438" s="25" t="s">
        <v>248</v>
      </c>
      <c r="D438" s="25" t="s">
        <v>248</v>
      </c>
      <c r="E438" s="25" t="s">
        <v>268</v>
      </c>
      <c r="F438" s="25" t="s">
        <v>269</v>
      </c>
      <c r="G438" s="25">
        <v>2009</v>
      </c>
      <c r="H438" s="25">
        <v>446.07707058439911</v>
      </c>
      <c r="I438" s="25">
        <v>110.02433431304249</v>
      </c>
      <c r="J438" s="25">
        <v>0</v>
      </c>
      <c r="K438" s="25">
        <v>163.94690314832727</v>
      </c>
      <c r="L438" s="25">
        <v>77.123936846972953</v>
      </c>
      <c r="M438" s="25">
        <v>797.17224489274179</v>
      </c>
      <c r="N438" s="25">
        <v>369.23650741597555</v>
      </c>
      <c r="O438" s="25">
        <v>118.74159847494248</v>
      </c>
      <c r="P438" s="25">
        <v>235.01182017919621</v>
      </c>
      <c r="Q438" s="25">
        <v>722.98992607011428</v>
      </c>
      <c r="R438" s="25">
        <v>481.94653589815005</v>
      </c>
      <c r="T438" s="25">
        <v>113.86172209966028</v>
      </c>
      <c r="V438" s="25">
        <v>8.623219285676397</v>
      </c>
      <c r="W438" s="25">
        <v>604.43147728348674</v>
      </c>
      <c r="Y438" s="25">
        <v>2124.593648246343</v>
      </c>
      <c r="Z438" s="25">
        <v>228.75</v>
      </c>
      <c r="AA438" s="25">
        <v>9.287841085229914</v>
      </c>
      <c r="AB438" s="29">
        <f t="shared" si="13"/>
        <v>2124.593648246343</v>
      </c>
    </row>
    <row r="439" spans="1:28" hidden="1" x14ac:dyDescent="0.25">
      <c r="A439" s="37" t="s">
        <v>288</v>
      </c>
      <c r="B439" s="37" t="str">
        <f t="shared" si="14"/>
        <v>Highland2010</v>
      </c>
      <c r="C439" s="25" t="s">
        <v>248</v>
      </c>
      <c r="D439" s="25" t="s">
        <v>248</v>
      </c>
      <c r="E439" s="25" t="s">
        <v>268</v>
      </c>
      <c r="F439" s="25" t="s">
        <v>269</v>
      </c>
      <c r="G439" s="25">
        <v>2010</v>
      </c>
      <c r="H439" s="25">
        <v>522.29702226251311</v>
      </c>
      <c r="I439" s="25">
        <v>126.40937365605458</v>
      </c>
      <c r="J439" s="25">
        <v>0</v>
      </c>
      <c r="K439" s="25">
        <v>180.98373478296176</v>
      </c>
      <c r="L439" s="25">
        <v>78.022625745347668</v>
      </c>
      <c r="M439" s="25">
        <v>907.71275644687717</v>
      </c>
      <c r="N439" s="25">
        <v>375.85474704568435</v>
      </c>
      <c r="O439" s="25">
        <v>133.32486442162252</v>
      </c>
      <c r="P439" s="25">
        <v>261.28792329277144</v>
      </c>
      <c r="Q439" s="25">
        <v>770.46753476007825</v>
      </c>
      <c r="R439" s="25">
        <v>480.25587360969422</v>
      </c>
      <c r="T439" s="25">
        <v>113.83594467206174</v>
      </c>
      <c r="V439" s="25">
        <v>8.5533271442437311</v>
      </c>
      <c r="W439" s="25">
        <v>602.64514542599977</v>
      </c>
      <c r="Y439" s="25">
        <v>2280.8254366329556</v>
      </c>
      <c r="Z439" s="25">
        <v>230.72999999999988</v>
      </c>
      <c r="AA439" s="25">
        <v>9.8852573858317374</v>
      </c>
      <c r="AB439" s="29">
        <f t="shared" si="13"/>
        <v>2280.8254366329556</v>
      </c>
    </row>
    <row r="440" spans="1:28" hidden="1" x14ac:dyDescent="0.25">
      <c r="A440" s="37" t="s">
        <v>288</v>
      </c>
      <c r="B440" s="37" t="str">
        <f t="shared" si="14"/>
        <v>Highland2011</v>
      </c>
      <c r="C440" s="25" t="s">
        <v>248</v>
      </c>
      <c r="D440" s="25" t="s">
        <v>248</v>
      </c>
      <c r="E440" s="25" t="s">
        <v>268</v>
      </c>
      <c r="F440" s="25" t="s">
        <v>269</v>
      </c>
      <c r="G440" s="25">
        <v>2011</v>
      </c>
      <c r="H440" s="25">
        <v>484.55941053340513</v>
      </c>
      <c r="I440" s="25">
        <v>119.74476659222758</v>
      </c>
      <c r="J440" s="25">
        <v>0</v>
      </c>
      <c r="K440" s="25">
        <v>151.98252310803045</v>
      </c>
      <c r="L440" s="25">
        <v>79.146417349460336</v>
      </c>
      <c r="M440" s="25">
        <v>835.43311758312348</v>
      </c>
      <c r="N440" s="25">
        <v>350.14653621706242</v>
      </c>
      <c r="O440" s="25">
        <v>106.5550418706748</v>
      </c>
      <c r="P440" s="25">
        <v>214.20055873482858</v>
      </c>
      <c r="Q440" s="25">
        <v>670.90213682256581</v>
      </c>
      <c r="R440" s="25">
        <v>478.5889206920059</v>
      </c>
      <c r="T440" s="25">
        <v>107.32541228952105</v>
      </c>
      <c r="V440" s="25">
        <v>8.6095240461953306</v>
      </c>
      <c r="W440" s="25">
        <v>594.52385702772233</v>
      </c>
      <c r="Y440" s="25">
        <v>2100.8591114334117</v>
      </c>
      <c r="Z440" s="25">
        <v>232.72999999999988</v>
      </c>
      <c r="AA440" s="25">
        <v>9.0270232090122153</v>
      </c>
      <c r="AB440" s="29">
        <f t="shared" si="13"/>
        <v>2100.8591114334117</v>
      </c>
    </row>
    <row r="441" spans="1:28" hidden="1" x14ac:dyDescent="0.25">
      <c r="A441" s="37" t="s">
        <v>288</v>
      </c>
      <c r="B441" s="37" t="str">
        <f t="shared" si="14"/>
        <v>Highland2012</v>
      </c>
      <c r="C441" s="25" t="s">
        <v>248</v>
      </c>
      <c r="D441" s="25" t="s">
        <v>248</v>
      </c>
      <c r="E441" s="25" t="s">
        <v>268</v>
      </c>
      <c r="F441" s="25" t="s">
        <v>269</v>
      </c>
      <c r="G441" s="25">
        <v>2012</v>
      </c>
      <c r="H441" s="25">
        <v>481.83771530597596</v>
      </c>
      <c r="I441" s="25">
        <v>108.55558451614553</v>
      </c>
      <c r="J441" s="25">
        <v>0</v>
      </c>
      <c r="K441" s="25">
        <v>139.00338778908392</v>
      </c>
      <c r="L441" s="25">
        <v>78.745677175050446</v>
      </c>
      <c r="M441" s="25">
        <v>808.14236478625583</v>
      </c>
      <c r="N441" s="25">
        <v>370.31029224521575</v>
      </c>
      <c r="O441" s="25">
        <v>117.31891832217508</v>
      </c>
      <c r="P441" s="25">
        <v>207.32401962879933</v>
      </c>
      <c r="Q441" s="25">
        <v>694.95323019619013</v>
      </c>
      <c r="R441" s="25">
        <v>480.72064371399676</v>
      </c>
      <c r="T441" s="25">
        <v>101.76069852833531</v>
      </c>
      <c r="V441" s="25">
        <v>8.5508051703702854</v>
      </c>
      <c r="W441" s="25">
        <v>591.03214741270233</v>
      </c>
      <c r="Y441" s="25">
        <v>2094.1277423951487</v>
      </c>
      <c r="Z441" s="25">
        <v>232.90999999999991</v>
      </c>
      <c r="AA441" s="25">
        <v>8.9911456888718799</v>
      </c>
      <c r="AB441" s="29">
        <f t="shared" si="13"/>
        <v>2094.1277423951487</v>
      </c>
    </row>
    <row r="442" spans="1:28" hidden="1" x14ac:dyDescent="0.25">
      <c r="A442" s="37" t="s">
        <v>288</v>
      </c>
      <c r="B442" s="37" t="str">
        <f t="shared" si="14"/>
        <v>Highland2013</v>
      </c>
      <c r="C442" s="25" t="s">
        <v>248</v>
      </c>
      <c r="D442" s="25" t="s">
        <v>248</v>
      </c>
      <c r="E442" s="25" t="s">
        <v>268</v>
      </c>
      <c r="F442" s="25" t="s">
        <v>269</v>
      </c>
      <c r="G442" s="25">
        <v>2013</v>
      </c>
      <c r="H442" s="25">
        <v>464.89473663380448</v>
      </c>
      <c r="I442" s="25">
        <v>116.71860058488114</v>
      </c>
      <c r="J442" s="25">
        <v>0</v>
      </c>
      <c r="K442" s="25">
        <v>140.77205306724844</v>
      </c>
      <c r="L442" s="25">
        <v>76.836863385334127</v>
      </c>
      <c r="M442" s="25">
        <v>799.22225367126816</v>
      </c>
      <c r="N442" s="25">
        <v>326.94550432382255</v>
      </c>
      <c r="O442" s="25">
        <v>121.24344561368437</v>
      </c>
      <c r="P442" s="25">
        <v>198.49494571125194</v>
      </c>
      <c r="Q442" s="25">
        <v>646.68389564875883</v>
      </c>
      <c r="R442" s="25">
        <v>478.57143040175117</v>
      </c>
      <c r="T442" s="25">
        <v>103.67057975281345</v>
      </c>
      <c r="V442" s="25">
        <v>8.8083644271479091</v>
      </c>
      <c r="W442" s="25">
        <v>591.0503745817125</v>
      </c>
      <c r="Y442" s="25">
        <v>2036.9565239017393</v>
      </c>
      <c r="Z442" s="25">
        <v>232.94999999999987</v>
      </c>
      <c r="AA442" s="25">
        <v>8.7441791109754892</v>
      </c>
      <c r="AB442" s="29">
        <f t="shared" si="13"/>
        <v>2036.9565239017393</v>
      </c>
    </row>
    <row r="443" spans="1:28" hidden="1" x14ac:dyDescent="0.25">
      <c r="A443" s="37" t="s">
        <v>288</v>
      </c>
      <c r="B443" s="37" t="str">
        <f t="shared" si="14"/>
        <v>Inverclyde2005</v>
      </c>
      <c r="C443" s="25" t="s">
        <v>248</v>
      </c>
      <c r="D443" s="25" t="s">
        <v>248</v>
      </c>
      <c r="E443" s="25" t="s">
        <v>107</v>
      </c>
      <c r="F443" s="25" t="s">
        <v>270</v>
      </c>
      <c r="G443" s="25">
        <v>2005</v>
      </c>
      <c r="H443" s="25">
        <v>115.65064194538813</v>
      </c>
      <c r="I443" s="25">
        <v>49.850250793231254</v>
      </c>
      <c r="J443" s="25">
        <v>0</v>
      </c>
      <c r="K443" s="25">
        <v>7.9814929972971607</v>
      </c>
      <c r="L443" s="25">
        <v>2.1835820922789129</v>
      </c>
      <c r="M443" s="25">
        <v>175.66596782819545</v>
      </c>
      <c r="N443" s="25">
        <v>103.74892700743726</v>
      </c>
      <c r="O443" s="25">
        <v>111.74456083002961</v>
      </c>
      <c r="P443" s="25">
        <v>2.6521338982403897</v>
      </c>
      <c r="Q443" s="25">
        <v>218.14562173570727</v>
      </c>
      <c r="R443" s="25">
        <v>66.694776163752906</v>
      </c>
      <c r="T443" s="25">
        <v>60.190355796651971</v>
      </c>
      <c r="V443" s="25">
        <v>0.5593118873316949</v>
      </c>
      <c r="W443" s="25">
        <v>127.44444384773657</v>
      </c>
      <c r="Y443" s="25">
        <v>521.25603341163924</v>
      </c>
      <c r="Z443" s="25">
        <v>82.68</v>
      </c>
      <c r="AA443" s="25">
        <v>6.3044996784184715</v>
      </c>
      <c r="AB443" s="29">
        <f t="shared" si="13"/>
        <v>521.25603341163924</v>
      </c>
    </row>
    <row r="444" spans="1:28" hidden="1" x14ac:dyDescent="0.25">
      <c r="A444" s="37" t="s">
        <v>288</v>
      </c>
      <c r="B444" s="37" t="str">
        <f t="shared" si="14"/>
        <v>Inverclyde2006</v>
      </c>
      <c r="C444" s="25" t="s">
        <v>248</v>
      </c>
      <c r="D444" s="25" t="s">
        <v>248</v>
      </c>
      <c r="E444" s="25" t="s">
        <v>107</v>
      </c>
      <c r="F444" s="25" t="s">
        <v>270</v>
      </c>
      <c r="G444" s="25">
        <v>2006</v>
      </c>
      <c r="H444" s="25">
        <v>129.56296040702739</v>
      </c>
      <c r="I444" s="25">
        <v>46.69655758991464</v>
      </c>
      <c r="J444" s="25">
        <v>0</v>
      </c>
      <c r="K444" s="25">
        <v>7.7308886671131587</v>
      </c>
      <c r="L444" s="25">
        <v>2.0615419214346113</v>
      </c>
      <c r="M444" s="25">
        <v>186.05194858548981</v>
      </c>
      <c r="N444" s="25">
        <v>107.07644348684826</v>
      </c>
      <c r="O444" s="25">
        <v>106.9940528803502</v>
      </c>
      <c r="P444" s="25">
        <v>2.604662642796002</v>
      </c>
      <c r="Q444" s="25">
        <v>216.67515900999447</v>
      </c>
      <c r="R444" s="25">
        <v>66.068345120327479</v>
      </c>
      <c r="T444" s="25">
        <v>60.211235006432489</v>
      </c>
      <c r="V444" s="25">
        <v>0.61989532097576694</v>
      </c>
      <c r="W444" s="25">
        <v>126.89947544773574</v>
      </c>
      <c r="Y444" s="25">
        <v>529.62658304321997</v>
      </c>
      <c r="Z444" s="25">
        <v>82.320000000000007</v>
      </c>
      <c r="AA444" s="25">
        <v>6.4337534383287158</v>
      </c>
      <c r="AB444" s="29">
        <f t="shared" si="13"/>
        <v>529.62658304321997</v>
      </c>
    </row>
    <row r="445" spans="1:28" hidden="1" x14ac:dyDescent="0.25">
      <c r="A445" s="37" t="s">
        <v>288</v>
      </c>
      <c r="B445" s="37" t="str">
        <f t="shared" si="14"/>
        <v>Inverclyde2007</v>
      </c>
      <c r="C445" s="25" t="s">
        <v>248</v>
      </c>
      <c r="D445" s="25" t="s">
        <v>248</v>
      </c>
      <c r="E445" s="25" t="s">
        <v>107</v>
      </c>
      <c r="F445" s="25" t="s">
        <v>270</v>
      </c>
      <c r="G445" s="25">
        <v>2007</v>
      </c>
      <c r="H445" s="25">
        <v>113.660200289427</v>
      </c>
      <c r="I445" s="25">
        <v>40.250131326146807</v>
      </c>
      <c r="J445" s="25">
        <v>0</v>
      </c>
      <c r="K445" s="25">
        <v>7.7937230686354164</v>
      </c>
      <c r="L445" s="25">
        <v>1.9575363344717744</v>
      </c>
      <c r="M445" s="25">
        <v>163.66159101868098</v>
      </c>
      <c r="N445" s="25">
        <v>102.21283050414769</v>
      </c>
      <c r="O445" s="25">
        <v>104.08296089528149</v>
      </c>
      <c r="P445" s="25">
        <v>2.3664902843111322</v>
      </c>
      <c r="Q445" s="25">
        <v>208.6622816837403</v>
      </c>
      <c r="R445" s="25">
        <v>64.212264978268749</v>
      </c>
      <c r="T445" s="25">
        <v>62.39530191851884</v>
      </c>
      <c r="V445" s="25">
        <v>0.59852296248693149</v>
      </c>
      <c r="W445" s="25">
        <v>127.20608985927451</v>
      </c>
      <c r="Y445" s="25">
        <v>499.52996256169581</v>
      </c>
      <c r="Z445" s="25">
        <v>82.109999999999985</v>
      </c>
      <c r="AA445" s="25">
        <v>6.0836677939556196</v>
      </c>
      <c r="AB445" s="29">
        <f t="shared" si="13"/>
        <v>499.52996256169581</v>
      </c>
    </row>
    <row r="446" spans="1:28" hidden="1" x14ac:dyDescent="0.25">
      <c r="A446" s="37" t="s">
        <v>288</v>
      </c>
      <c r="B446" s="37" t="str">
        <f t="shared" si="14"/>
        <v>Inverclyde2008</v>
      </c>
      <c r="C446" s="25" t="s">
        <v>248</v>
      </c>
      <c r="D446" s="25" t="s">
        <v>248</v>
      </c>
      <c r="E446" s="25" t="s">
        <v>107</v>
      </c>
      <c r="F446" s="25" t="s">
        <v>270</v>
      </c>
      <c r="G446" s="25">
        <v>2008</v>
      </c>
      <c r="H446" s="25">
        <v>117.3117689378488</v>
      </c>
      <c r="I446" s="25">
        <v>43.461840592537314</v>
      </c>
      <c r="J446" s="25">
        <v>0</v>
      </c>
      <c r="K446" s="25">
        <v>7.3782923366092801</v>
      </c>
      <c r="L446" s="25">
        <v>1.9329538007431855</v>
      </c>
      <c r="M446" s="25">
        <v>170.08485566773859</v>
      </c>
      <c r="N446" s="25">
        <v>99.757995544590031</v>
      </c>
      <c r="O446" s="25">
        <v>109.25224892153774</v>
      </c>
      <c r="P446" s="25">
        <v>2.5285050560043389</v>
      </c>
      <c r="Q446" s="25">
        <v>211.53874952213212</v>
      </c>
      <c r="R446" s="25">
        <v>60.498039207847079</v>
      </c>
      <c r="T446" s="25">
        <v>61.530702574922998</v>
      </c>
      <c r="V446" s="25">
        <v>0.58479806170997517</v>
      </c>
      <c r="W446" s="25">
        <v>122.61353984448006</v>
      </c>
      <c r="Y446" s="25">
        <v>504.23714503435076</v>
      </c>
      <c r="Z446" s="25">
        <v>82</v>
      </c>
      <c r="AA446" s="25">
        <v>6.1492334760286678</v>
      </c>
      <c r="AB446" s="29">
        <f t="shared" si="13"/>
        <v>504.23714503435076</v>
      </c>
    </row>
    <row r="447" spans="1:28" hidden="1" x14ac:dyDescent="0.25">
      <c r="A447" s="37" t="s">
        <v>288</v>
      </c>
      <c r="B447" s="37" t="str">
        <f t="shared" si="14"/>
        <v>Inverclyde2009</v>
      </c>
      <c r="C447" s="25" t="s">
        <v>248</v>
      </c>
      <c r="D447" s="25" t="s">
        <v>248</v>
      </c>
      <c r="E447" s="25" t="s">
        <v>107</v>
      </c>
      <c r="F447" s="25" t="s">
        <v>270</v>
      </c>
      <c r="G447" s="25">
        <v>2009</v>
      </c>
      <c r="H447" s="25">
        <v>92.499366581516639</v>
      </c>
      <c r="I447" s="25">
        <v>37.215360258491323</v>
      </c>
      <c r="J447" s="25">
        <v>0</v>
      </c>
      <c r="K447" s="25">
        <v>5.4558891618972467</v>
      </c>
      <c r="L447" s="25">
        <v>1.9770215299661935</v>
      </c>
      <c r="M447" s="25">
        <v>137.1476375318714</v>
      </c>
      <c r="N447" s="25">
        <v>86.084418609544372</v>
      </c>
      <c r="O447" s="25">
        <v>98.808978847031341</v>
      </c>
      <c r="P447" s="25">
        <v>2.3375848040911285</v>
      </c>
      <c r="Q447" s="25">
        <v>187.23098226066685</v>
      </c>
      <c r="R447" s="25">
        <v>57.83325375057602</v>
      </c>
      <c r="T447" s="25">
        <v>59.667225868927147</v>
      </c>
      <c r="V447" s="25">
        <v>0.51660182902169594</v>
      </c>
      <c r="W447" s="25">
        <v>118.01708144852486</v>
      </c>
      <c r="Y447" s="25">
        <v>442.39570124106314</v>
      </c>
      <c r="Z447" s="25">
        <v>81.67000000000003</v>
      </c>
      <c r="AA447" s="25">
        <v>5.416869122579441</v>
      </c>
      <c r="AB447" s="29">
        <f t="shared" si="13"/>
        <v>442.39570124106314</v>
      </c>
    </row>
    <row r="448" spans="1:28" hidden="1" x14ac:dyDescent="0.25">
      <c r="A448" s="37" t="s">
        <v>288</v>
      </c>
      <c r="B448" s="37" t="str">
        <f t="shared" si="14"/>
        <v>Inverclyde2010</v>
      </c>
      <c r="C448" s="25" t="s">
        <v>248</v>
      </c>
      <c r="D448" s="25" t="s">
        <v>248</v>
      </c>
      <c r="E448" s="25" t="s">
        <v>107</v>
      </c>
      <c r="F448" s="25" t="s">
        <v>270</v>
      </c>
      <c r="G448" s="25">
        <v>2010</v>
      </c>
      <c r="H448" s="25">
        <v>103.32165439414617</v>
      </c>
      <c r="I448" s="25">
        <v>42.988337768964108</v>
      </c>
      <c r="J448" s="25">
        <v>0</v>
      </c>
      <c r="K448" s="25">
        <v>6.2226205944903779</v>
      </c>
      <c r="L448" s="25">
        <v>1.997054750181581</v>
      </c>
      <c r="M448" s="25">
        <v>154.52966750778222</v>
      </c>
      <c r="N448" s="25">
        <v>84.380974282804061</v>
      </c>
      <c r="O448" s="25">
        <v>107.72477371856148</v>
      </c>
      <c r="P448" s="25">
        <v>2.5399506202826312</v>
      </c>
      <c r="Q448" s="25">
        <v>194.64569862164819</v>
      </c>
      <c r="R448" s="25">
        <v>56.318435004413168</v>
      </c>
      <c r="T448" s="25">
        <v>58.16362371575304</v>
      </c>
      <c r="V448" s="25">
        <v>0.53521103894559086</v>
      </c>
      <c r="W448" s="25">
        <v>115.0172697591118</v>
      </c>
      <c r="Y448" s="25">
        <v>464.19263588854221</v>
      </c>
      <c r="Z448" s="25">
        <v>81.510000000000034</v>
      </c>
      <c r="AA448" s="25">
        <v>5.6949164015279354</v>
      </c>
      <c r="AB448" s="29">
        <f t="shared" si="13"/>
        <v>464.19263588854221</v>
      </c>
    </row>
    <row r="449" spans="1:28" hidden="1" x14ac:dyDescent="0.25">
      <c r="A449" s="37" t="s">
        <v>288</v>
      </c>
      <c r="B449" s="37" t="str">
        <f t="shared" si="14"/>
        <v>Inverclyde2011</v>
      </c>
      <c r="C449" s="25" t="s">
        <v>248</v>
      </c>
      <c r="D449" s="25" t="s">
        <v>248</v>
      </c>
      <c r="E449" s="25" t="s">
        <v>107</v>
      </c>
      <c r="F449" s="25" t="s">
        <v>270</v>
      </c>
      <c r="G449" s="25">
        <v>2011</v>
      </c>
      <c r="H449" s="25">
        <v>98.804979609492747</v>
      </c>
      <c r="I449" s="25">
        <v>36.138051966563673</v>
      </c>
      <c r="J449" s="25">
        <v>0</v>
      </c>
      <c r="K449" s="25">
        <v>4.9998580393971386</v>
      </c>
      <c r="L449" s="25">
        <v>2.0198635324776539</v>
      </c>
      <c r="M449" s="25">
        <v>141.96275314793121</v>
      </c>
      <c r="N449" s="25">
        <v>80.004993224643385</v>
      </c>
      <c r="O449" s="25">
        <v>90.238847826640949</v>
      </c>
      <c r="P449" s="25">
        <v>2.1982659442302133</v>
      </c>
      <c r="Q449" s="25">
        <v>172.44210699551454</v>
      </c>
      <c r="R449" s="25">
        <v>54.425852739605006</v>
      </c>
      <c r="T449" s="25">
        <v>56.390129372569199</v>
      </c>
      <c r="V449" s="25">
        <v>0.49744004582028356</v>
      </c>
      <c r="W449" s="25">
        <v>111.31342215799448</v>
      </c>
      <c r="Y449" s="25">
        <v>425.71828230144024</v>
      </c>
      <c r="Z449" s="25">
        <v>81.219999999999985</v>
      </c>
      <c r="AA449" s="25">
        <v>5.2415449680059139</v>
      </c>
      <c r="AB449" s="29">
        <f t="shared" si="13"/>
        <v>425.71828230144024</v>
      </c>
    </row>
    <row r="450" spans="1:28" hidden="1" x14ac:dyDescent="0.25">
      <c r="A450" s="37" t="s">
        <v>288</v>
      </c>
      <c r="B450" s="37" t="str">
        <f t="shared" si="14"/>
        <v>Inverclyde2012</v>
      </c>
      <c r="C450" s="25" t="s">
        <v>248</v>
      </c>
      <c r="D450" s="25" t="s">
        <v>248</v>
      </c>
      <c r="E450" s="25" t="s">
        <v>107</v>
      </c>
      <c r="F450" s="25" t="s">
        <v>270</v>
      </c>
      <c r="G450" s="25">
        <v>2012</v>
      </c>
      <c r="H450" s="25">
        <v>104.14742936458585</v>
      </c>
      <c r="I450" s="25">
        <v>39.851560901403531</v>
      </c>
      <c r="J450" s="25">
        <v>0</v>
      </c>
      <c r="K450" s="25">
        <v>5.4557428597159268</v>
      </c>
      <c r="L450" s="25">
        <v>2.0126048860844858</v>
      </c>
      <c r="M450" s="25">
        <v>151.46733801178982</v>
      </c>
      <c r="N450" s="25">
        <v>82.652936628618022</v>
      </c>
      <c r="O450" s="25">
        <v>98.113970700433299</v>
      </c>
      <c r="P450" s="25">
        <v>2.1465582165455119</v>
      </c>
      <c r="Q450" s="25">
        <v>182.91346554559684</v>
      </c>
      <c r="R450" s="25">
        <v>53.502356055287436</v>
      </c>
      <c r="T450" s="25">
        <v>54.759841811563476</v>
      </c>
      <c r="V450" s="25">
        <v>0.48021977230534679</v>
      </c>
      <c r="W450" s="25">
        <v>108.74241763915626</v>
      </c>
      <c r="Y450" s="25">
        <v>443.12322119654289</v>
      </c>
      <c r="Z450" s="25">
        <v>80.680000000000021</v>
      </c>
      <c r="AA450" s="25">
        <v>5.4923552453711304</v>
      </c>
      <c r="AB450" s="29">
        <f t="shared" si="13"/>
        <v>443.12322119654289</v>
      </c>
    </row>
    <row r="451" spans="1:28" hidden="1" x14ac:dyDescent="0.25">
      <c r="A451" s="37" t="s">
        <v>288</v>
      </c>
      <c r="B451" s="37" t="str">
        <f t="shared" si="14"/>
        <v>Inverclyde2013</v>
      </c>
      <c r="C451" s="25" t="s">
        <v>248</v>
      </c>
      <c r="D451" s="25" t="s">
        <v>248</v>
      </c>
      <c r="E451" s="25" t="s">
        <v>107</v>
      </c>
      <c r="F451" s="25" t="s">
        <v>270</v>
      </c>
      <c r="G451" s="25">
        <v>2013</v>
      </c>
      <c r="H451" s="25">
        <v>94.211134730378802</v>
      </c>
      <c r="I451" s="25">
        <v>43.006098797792873</v>
      </c>
      <c r="J451" s="25">
        <v>0</v>
      </c>
      <c r="K451" s="25">
        <v>4.4583200790819788</v>
      </c>
      <c r="L451" s="25">
        <v>1.9719746293332832</v>
      </c>
      <c r="M451" s="25">
        <v>143.64752823658694</v>
      </c>
      <c r="N451" s="25">
        <v>75.022578023227297</v>
      </c>
      <c r="O451" s="25">
        <v>101.48438106382358</v>
      </c>
      <c r="P451" s="25">
        <v>2.2485722651403544</v>
      </c>
      <c r="Q451" s="25">
        <v>178.75553135219121</v>
      </c>
      <c r="R451" s="25">
        <v>51.972598982702223</v>
      </c>
      <c r="T451" s="25">
        <v>54.668169959610751</v>
      </c>
      <c r="V451" s="25">
        <v>0.48436545036235606</v>
      </c>
      <c r="W451" s="25">
        <v>107.12513439267533</v>
      </c>
      <c r="Y451" s="25">
        <v>429.52819398145346</v>
      </c>
      <c r="Z451" s="25">
        <v>80.30999999999996</v>
      </c>
      <c r="AA451" s="25">
        <v>5.3483774621025235</v>
      </c>
      <c r="AB451" s="29">
        <f t="shared" ref="AB451:AB514" si="15">Y451-X451</f>
        <v>429.52819398145346</v>
      </c>
    </row>
    <row r="452" spans="1:28" hidden="1" x14ac:dyDescent="0.25">
      <c r="A452" s="37" t="s">
        <v>288</v>
      </c>
      <c r="B452" s="37" t="str">
        <f t="shared" si="14"/>
        <v>Midlothian2005</v>
      </c>
      <c r="C452" s="25" t="s">
        <v>248</v>
      </c>
      <c r="D452" s="25" t="s">
        <v>248</v>
      </c>
      <c r="E452" s="25" t="s">
        <v>108</v>
      </c>
      <c r="F452" s="25" t="s">
        <v>271</v>
      </c>
      <c r="G452" s="25">
        <v>2005</v>
      </c>
      <c r="H452" s="25">
        <v>85.646194054718279</v>
      </c>
      <c r="I452" s="25">
        <v>37.209156591972146</v>
      </c>
      <c r="J452" s="25">
        <v>4.9800031898755452E-3</v>
      </c>
      <c r="K452" s="25">
        <v>26.176997816761958</v>
      </c>
      <c r="L452" s="25">
        <v>6.7712880196740466</v>
      </c>
      <c r="M452" s="25">
        <v>155.80861648631631</v>
      </c>
      <c r="N452" s="25">
        <v>77.465105838508549</v>
      </c>
      <c r="O452" s="25">
        <v>112.74702966678653</v>
      </c>
      <c r="P452" s="25">
        <v>13.44825374651805</v>
      </c>
      <c r="Q452" s="25">
        <v>203.66038925181311</v>
      </c>
      <c r="R452" s="25">
        <v>101.37366266091178</v>
      </c>
      <c r="T452" s="25">
        <v>55.427832835867306</v>
      </c>
      <c r="V452" s="25">
        <v>0.66639100722144717</v>
      </c>
      <c r="W452" s="25">
        <v>157.46788650400052</v>
      </c>
      <c r="Y452" s="25">
        <v>516.93689224213006</v>
      </c>
      <c r="Z452" s="25">
        <v>80.05</v>
      </c>
      <c r="AA452" s="25">
        <v>6.4576751060853228</v>
      </c>
      <c r="AB452" s="29">
        <f t="shared" si="15"/>
        <v>516.93689224213006</v>
      </c>
    </row>
    <row r="453" spans="1:28" hidden="1" x14ac:dyDescent="0.25">
      <c r="A453" s="37" t="s">
        <v>288</v>
      </c>
      <c r="B453" s="37" t="str">
        <f t="shared" si="14"/>
        <v>Midlothian2006</v>
      </c>
      <c r="C453" s="25" t="s">
        <v>248</v>
      </c>
      <c r="D453" s="25" t="s">
        <v>248</v>
      </c>
      <c r="E453" s="25" t="s">
        <v>108</v>
      </c>
      <c r="F453" s="25" t="s">
        <v>271</v>
      </c>
      <c r="G453" s="25">
        <v>2006</v>
      </c>
      <c r="H453" s="25">
        <v>113.6240837157915</v>
      </c>
      <c r="I453" s="25">
        <v>35.048719453258059</v>
      </c>
      <c r="J453" s="25">
        <v>2.5018999189726741E-3</v>
      </c>
      <c r="K453" s="25">
        <v>24.345661524538457</v>
      </c>
      <c r="L453" s="25">
        <v>6.4082334959642049</v>
      </c>
      <c r="M453" s="25">
        <v>179.42920008947118</v>
      </c>
      <c r="N453" s="25">
        <v>81.046164924361634</v>
      </c>
      <c r="O453" s="25">
        <v>108.77760295234779</v>
      </c>
      <c r="P453" s="25">
        <v>14.153215067263554</v>
      </c>
      <c r="Q453" s="25">
        <v>203.97698294397298</v>
      </c>
      <c r="R453" s="25">
        <v>99.492887384457532</v>
      </c>
      <c r="T453" s="25">
        <v>58.307198542640009</v>
      </c>
      <c r="V453" s="25">
        <v>0.74237826755506653</v>
      </c>
      <c r="W453" s="25">
        <v>158.54246419465261</v>
      </c>
      <c r="Y453" s="25">
        <v>541.94864722809666</v>
      </c>
      <c r="Z453" s="25">
        <v>80</v>
      </c>
      <c r="AA453" s="25">
        <v>6.7743580903512086</v>
      </c>
      <c r="AB453" s="29">
        <f t="shared" si="15"/>
        <v>541.94864722809666</v>
      </c>
    </row>
    <row r="454" spans="1:28" hidden="1" x14ac:dyDescent="0.25">
      <c r="A454" s="37" t="s">
        <v>288</v>
      </c>
      <c r="B454" s="37" t="str">
        <f t="shared" si="14"/>
        <v>Midlothian2007</v>
      </c>
      <c r="C454" s="25" t="s">
        <v>248</v>
      </c>
      <c r="D454" s="25" t="s">
        <v>248</v>
      </c>
      <c r="E454" s="25" t="s">
        <v>108</v>
      </c>
      <c r="F454" s="25" t="s">
        <v>271</v>
      </c>
      <c r="G454" s="25">
        <v>2007</v>
      </c>
      <c r="H454" s="25">
        <v>95.526651561753397</v>
      </c>
      <c r="I454" s="25">
        <v>31.711060634178555</v>
      </c>
      <c r="J454" s="25">
        <v>0</v>
      </c>
      <c r="K454" s="25">
        <v>23.669096680558638</v>
      </c>
      <c r="L454" s="25">
        <v>6.2680578987948925</v>
      </c>
      <c r="M454" s="25">
        <v>157.17486677528547</v>
      </c>
      <c r="N454" s="25">
        <v>81.076726152303991</v>
      </c>
      <c r="O454" s="25">
        <v>107.60489878069318</v>
      </c>
      <c r="P454" s="25">
        <v>13.395753027179618</v>
      </c>
      <c r="Q454" s="25">
        <v>202.07737796017679</v>
      </c>
      <c r="R454" s="25">
        <v>99.359901014828324</v>
      </c>
      <c r="T454" s="25">
        <v>60.963388905485516</v>
      </c>
      <c r="V454" s="25">
        <v>0.72640250108189286</v>
      </c>
      <c r="W454" s="25">
        <v>161.04969242139575</v>
      </c>
      <c r="Y454" s="25">
        <v>520.301937156858</v>
      </c>
      <c r="Z454" s="25">
        <v>80.369999999999933</v>
      </c>
      <c r="AA454" s="25">
        <v>6.4738327380472622</v>
      </c>
      <c r="AB454" s="29">
        <f t="shared" si="15"/>
        <v>520.301937156858</v>
      </c>
    </row>
    <row r="455" spans="1:28" hidden="1" x14ac:dyDescent="0.25">
      <c r="A455" s="37" t="s">
        <v>288</v>
      </c>
      <c r="B455" s="37" t="str">
        <f t="shared" si="14"/>
        <v>Midlothian2008</v>
      </c>
      <c r="C455" s="25" t="s">
        <v>248</v>
      </c>
      <c r="D455" s="25" t="s">
        <v>248</v>
      </c>
      <c r="E455" s="25" t="s">
        <v>108</v>
      </c>
      <c r="F455" s="25" t="s">
        <v>271</v>
      </c>
      <c r="G455" s="25">
        <v>2008</v>
      </c>
      <c r="H455" s="25">
        <v>108.33483947175135</v>
      </c>
      <c r="I455" s="25">
        <v>31.548697107821745</v>
      </c>
      <c r="J455" s="25">
        <v>0</v>
      </c>
      <c r="K455" s="25">
        <v>20.293737350334009</v>
      </c>
      <c r="L455" s="25">
        <v>6.0409561083029688</v>
      </c>
      <c r="M455" s="25">
        <v>166.21823003821007</v>
      </c>
      <c r="N455" s="25">
        <v>79.213997876467971</v>
      </c>
      <c r="O455" s="25">
        <v>111.21335319103069</v>
      </c>
      <c r="P455" s="25">
        <v>14.404905026464426</v>
      </c>
      <c r="Q455" s="25">
        <v>204.83225609396308</v>
      </c>
      <c r="R455" s="25">
        <v>94.440140791526971</v>
      </c>
      <c r="T455" s="25">
        <v>60.426864157305573</v>
      </c>
      <c r="V455" s="25">
        <v>0.70923598907306917</v>
      </c>
      <c r="W455" s="25">
        <v>155.57624093790562</v>
      </c>
      <c r="Y455" s="25">
        <v>526.62672707007869</v>
      </c>
      <c r="Z455" s="25">
        <v>81.539999999999978</v>
      </c>
      <c r="AA455" s="25">
        <v>6.4585078129761939</v>
      </c>
      <c r="AB455" s="29">
        <f t="shared" si="15"/>
        <v>526.62672707007869</v>
      </c>
    </row>
    <row r="456" spans="1:28" hidden="1" x14ac:dyDescent="0.25">
      <c r="A456" s="37" t="s">
        <v>288</v>
      </c>
      <c r="B456" s="37" t="str">
        <f t="shared" si="14"/>
        <v>Midlothian2009</v>
      </c>
      <c r="C456" s="25" t="s">
        <v>248</v>
      </c>
      <c r="D456" s="25" t="s">
        <v>248</v>
      </c>
      <c r="E456" s="25" t="s">
        <v>108</v>
      </c>
      <c r="F456" s="25" t="s">
        <v>271</v>
      </c>
      <c r="G456" s="25">
        <v>2009</v>
      </c>
      <c r="H456" s="25">
        <v>90.557833525535273</v>
      </c>
      <c r="I456" s="25">
        <v>32.366556831912874</v>
      </c>
      <c r="J456" s="25">
        <v>0</v>
      </c>
      <c r="K456" s="25">
        <v>18.887179989083933</v>
      </c>
      <c r="L456" s="25">
        <v>6.3170266440533664</v>
      </c>
      <c r="M456" s="25">
        <v>148.12859699058544</v>
      </c>
      <c r="N456" s="25">
        <v>71.584617180268395</v>
      </c>
      <c r="O456" s="25">
        <v>97.951818029090219</v>
      </c>
      <c r="P456" s="25">
        <v>13.586217838988411</v>
      </c>
      <c r="Q456" s="25">
        <v>183.12265304834702</v>
      </c>
      <c r="R456" s="25">
        <v>91.478664680269674</v>
      </c>
      <c r="T456" s="25">
        <v>59.352334762944956</v>
      </c>
      <c r="V456" s="25">
        <v>0.63510152202446601</v>
      </c>
      <c r="W456" s="25">
        <v>151.46610096523909</v>
      </c>
      <c r="Y456" s="25">
        <v>482.71735100417158</v>
      </c>
      <c r="Z456" s="25">
        <v>81.900000000000048</v>
      </c>
      <c r="AA456" s="25">
        <v>5.8939847497456812</v>
      </c>
      <c r="AB456" s="29">
        <f t="shared" si="15"/>
        <v>482.71735100417158</v>
      </c>
    </row>
    <row r="457" spans="1:28" hidden="1" x14ac:dyDescent="0.25">
      <c r="A457" s="37" t="s">
        <v>288</v>
      </c>
      <c r="B457" s="37" t="str">
        <f t="shared" si="14"/>
        <v>Midlothian2010</v>
      </c>
      <c r="C457" s="25" t="s">
        <v>248</v>
      </c>
      <c r="D457" s="25" t="s">
        <v>248</v>
      </c>
      <c r="E457" s="25" t="s">
        <v>108</v>
      </c>
      <c r="F457" s="25" t="s">
        <v>271</v>
      </c>
      <c r="G457" s="25">
        <v>2010</v>
      </c>
      <c r="H457" s="25">
        <v>100.27170074466822</v>
      </c>
      <c r="I457" s="25">
        <v>35.663605064748914</v>
      </c>
      <c r="J457" s="25">
        <v>0</v>
      </c>
      <c r="K457" s="25">
        <v>19.707861703432584</v>
      </c>
      <c r="L457" s="25">
        <v>6.3948617199131563</v>
      </c>
      <c r="M457" s="25">
        <v>162.03802923276291</v>
      </c>
      <c r="N457" s="25">
        <v>73.134683375371907</v>
      </c>
      <c r="O457" s="25">
        <v>109.95919873150075</v>
      </c>
      <c r="P457" s="25">
        <v>14.967608368262203</v>
      </c>
      <c r="Q457" s="25">
        <v>198.06149047513486</v>
      </c>
      <c r="R457" s="25">
        <v>89.75597902890172</v>
      </c>
      <c r="T457" s="25">
        <v>58.978302252003559</v>
      </c>
      <c r="V457" s="25">
        <v>0.67168177881697688</v>
      </c>
      <c r="W457" s="25">
        <v>149.40596305972227</v>
      </c>
      <c r="Y457" s="25">
        <v>509.50548276762004</v>
      </c>
      <c r="Z457" s="25">
        <v>82.359999999999985</v>
      </c>
      <c r="AA457" s="25">
        <v>6.186322034575281</v>
      </c>
      <c r="AB457" s="29">
        <f t="shared" si="15"/>
        <v>509.50548276762004</v>
      </c>
    </row>
    <row r="458" spans="1:28" hidden="1" x14ac:dyDescent="0.25">
      <c r="A458" s="37" t="s">
        <v>288</v>
      </c>
      <c r="B458" s="37" t="str">
        <f t="shared" si="14"/>
        <v>Midlothian2011</v>
      </c>
      <c r="C458" s="25" t="s">
        <v>248</v>
      </c>
      <c r="D458" s="25" t="s">
        <v>248</v>
      </c>
      <c r="E458" s="25" t="s">
        <v>108</v>
      </c>
      <c r="F458" s="25" t="s">
        <v>271</v>
      </c>
      <c r="G458" s="25">
        <v>2011</v>
      </c>
      <c r="H458" s="25">
        <v>79.419174048816615</v>
      </c>
      <c r="I458" s="25">
        <v>28.644337914175015</v>
      </c>
      <c r="J458" s="25">
        <v>0</v>
      </c>
      <c r="K458" s="25">
        <v>16.897099930864414</v>
      </c>
      <c r="L458" s="25">
        <v>6.5355276362706567</v>
      </c>
      <c r="M458" s="25">
        <v>131.4961395301267</v>
      </c>
      <c r="N458" s="25">
        <v>70.035384741520446</v>
      </c>
      <c r="O458" s="25">
        <v>90.529710397744424</v>
      </c>
      <c r="P458" s="25">
        <v>12.648315008210233</v>
      </c>
      <c r="Q458" s="25">
        <v>173.21341014747512</v>
      </c>
      <c r="R458" s="25">
        <v>89.655870673745355</v>
      </c>
      <c r="T458" s="25">
        <v>56.976667252810472</v>
      </c>
      <c r="V458" s="25">
        <v>0.62861586615521814</v>
      </c>
      <c r="W458" s="25">
        <v>147.26115379271104</v>
      </c>
      <c r="Y458" s="25">
        <v>451.97070347031286</v>
      </c>
      <c r="Z458" s="25">
        <v>83.45</v>
      </c>
      <c r="AA458" s="25">
        <v>5.4160659493147136</v>
      </c>
      <c r="AB458" s="29">
        <f t="shared" si="15"/>
        <v>451.97070347031286</v>
      </c>
    </row>
    <row r="459" spans="1:28" hidden="1" x14ac:dyDescent="0.25">
      <c r="A459" s="37" t="s">
        <v>288</v>
      </c>
      <c r="B459" s="37" t="str">
        <f t="shared" si="14"/>
        <v>Midlothian2012</v>
      </c>
      <c r="C459" s="25" t="s">
        <v>248</v>
      </c>
      <c r="D459" s="25" t="s">
        <v>248</v>
      </c>
      <c r="E459" s="25" t="s">
        <v>108</v>
      </c>
      <c r="F459" s="25" t="s">
        <v>271</v>
      </c>
      <c r="G459" s="25">
        <v>2012</v>
      </c>
      <c r="H459" s="25">
        <v>106.86185520870522</v>
      </c>
      <c r="I459" s="25">
        <v>32.531566255517106</v>
      </c>
      <c r="J459" s="25">
        <v>0</v>
      </c>
      <c r="K459" s="25">
        <v>15.021803648461917</v>
      </c>
      <c r="L459" s="25">
        <v>6.4727696019033747</v>
      </c>
      <c r="M459" s="25">
        <v>160.88799471458762</v>
      </c>
      <c r="N459" s="25">
        <v>74.381119148802469</v>
      </c>
      <c r="O459" s="25">
        <v>99.742306059832543</v>
      </c>
      <c r="P459" s="25">
        <v>12.191808887981232</v>
      </c>
      <c r="Q459" s="25">
        <v>186.31523409661625</v>
      </c>
      <c r="R459" s="25">
        <v>88.48503242107985</v>
      </c>
      <c r="T459" s="25">
        <v>55.263946737246769</v>
      </c>
      <c r="V459" s="25">
        <v>0.60923463794170063</v>
      </c>
      <c r="W459" s="25">
        <v>144.35821379626833</v>
      </c>
      <c r="Y459" s="25">
        <v>491.5614426074722</v>
      </c>
      <c r="Z459" s="25">
        <v>84.239999999999981</v>
      </c>
      <c r="AA459" s="25">
        <v>5.8352497935359962</v>
      </c>
      <c r="AB459" s="29">
        <f t="shared" si="15"/>
        <v>491.5614426074722</v>
      </c>
    </row>
    <row r="460" spans="1:28" hidden="1" x14ac:dyDescent="0.25">
      <c r="A460" s="37" t="s">
        <v>288</v>
      </c>
      <c r="B460" s="37" t="str">
        <f t="shared" si="14"/>
        <v>Midlothian2013</v>
      </c>
      <c r="C460" s="25" t="s">
        <v>248</v>
      </c>
      <c r="D460" s="25" t="s">
        <v>248</v>
      </c>
      <c r="E460" s="25" t="s">
        <v>108</v>
      </c>
      <c r="F460" s="25" t="s">
        <v>271</v>
      </c>
      <c r="G460" s="25">
        <v>2013</v>
      </c>
      <c r="H460" s="25">
        <v>101.81332559015526</v>
      </c>
      <c r="I460" s="25">
        <v>34.269530028426963</v>
      </c>
      <c r="J460" s="25">
        <v>0</v>
      </c>
      <c r="K460" s="25">
        <v>15.033143735074326</v>
      </c>
      <c r="L460" s="25">
        <v>6.22054119797696</v>
      </c>
      <c r="M460" s="25">
        <v>157.3365405516335</v>
      </c>
      <c r="N460" s="25">
        <v>68.277322246904632</v>
      </c>
      <c r="O460" s="25">
        <v>102.08366739437366</v>
      </c>
      <c r="P460" s="25">
        <v>11.621552359903909</v>
      </c>
      <c r="Q460" s="25">
        <v>181.98254200118222</v>
      </c>
      <c r="R460" s="25">
        <v>84.823513078773189</v>
      </c>
      <c r="T460" s="25">
        <v>56.00674262424188</v>
      </c>
      <c r="V460" s="25">
        <v>0.61521206898574765</v>
      </c>
      <c r="W460" s="25">
        <v>141.44546777200082</v>
      </c>
      <c r="Y460" s="25">
        <v>480.76455032481653</v>
      </c>
      <c r="Z460" s="25">
        <v>84.7</v>
      </c>
      <c r="AA460" s="25">
        <v>5.6760867806944102</v>
      </c>
      <c r="AB460" s="29">
        <f t="shared" si="15"/>
        <v>480.76455032481653</v>
      </c>
    </row>
    <row r="461" spans="1:28" hidden="1" x14ac:dyDescent="0.25">
      <c r="A461" s="37" t="s">
        <v>288</v>
      </c>
      <c r="B461" s="37" t="str">
        <f t="shared" si="14"/>
        <v>Moray2005</v>
      </c>
      <c r="C461" s="25" t="s">
        <v>248</v>
      </c>
      <c r="D461" s="25" t="s">
        <v>248</v>
      </c>
      <c r="E461" s="25" t="s">
        <v>109</v>
      </c>
      <c r="F461" s="25" t="s">
        <v>272</v>
      </c>
      <c r="G461" s="25">
        <v>2005</v>
      </c>
      <c r="H461" s="25">
        <v>169.91744581966171</v>
      </c>
      <c r="I461" s="25">
        <v>213.49557185176707</v>
      </c>
      <c r="J461" s="25">
        <v>0</v>
      </c>
      <c r="K461" s="25">
        <v>89.704280535936789</v>
      </c>
      <c r="L461" s="25">
        <v>27.665434431192629</v>
      </c>
      <c r="M461" s="25">
        <v>500.78273263855817</v>
      </c>
      <c r="N461" s="25">
        <v>114.26256479910424</v>
      </c>
      <c r="O461" s="25">
        <v>95.523157307506779</v>
      </c>
      <c r="P461" s="25">
        <v>52.140614995385093</v>
      </c>
      <c r="Q461" s="25">
        <v>261.92633710199613</v>
      </c>
      <c r="R461" s="25">
        <v>114.44722845782593</v>
      </c>
      <c r="T461" s="25">
        <v>55.393768577322106</v>
      </c>
      <c r="V461" s="25">
        <v>0.69991878045243583</v>
      </c>
      <c r="W461" s="25">
        <v>170.54091581560047</v>
      </c>
      <c r="Y461" s="25">
        <v>933.2499855561548</v>
      </c>
      <c r="Z461" s="25">
        <v>90.099999999999952</v>
      </c>
      <c r="AA461" s="25">
        <v>10.357935466771979</v>
      </c>
      <c r="AB461" s="29">
        <f t="shared" si="15"/>
        <v>933.2499855561548</v>
      </c>
    </row>
    <row r="462" spans="1:28" hidden="1" x14ac:dyDescent="0.25">
      <c r="A462" s="37" t="s">
        <v>288</v>
      </c>
      <c r="B462" s="37" t="str">
        <f t="shared" si="14"/>
        <v>Moray2006</v>
      </c>
      <c r="C462" s="25" t="s">
        <v>248</v>
      </c>
      <c r="D462" s="25" t="s">
        <v>248</v>
      </c>
      <c r="E462" s="25" t="s">
        <v>109</v>
      </c>
      <c r="F462" s="25" t="s">
        <v>272</v>
      </c>
      <c r="G462" s="25">
        <v>2006</v>
      </c>
      <c r="H462" s="25">
        <v>183.24471473902182</v>
      </c>
      <c r="I462" s="25">
        <v>250.62513032823992</v>
      </c>
      <c r="J462" s="25">
        <v>0</v>
      </c>
      <c r="K462" s="25">
        <v>81.673231800351516</v>
      </c>
      <c r="L462" s="25">
        <v>26.186651868078812</v>
      </c>
      <c r="M462" s="25">
        <v>541.72972873569211</v>
      </c>
      <c r="N462" s="25">
        <v>117.61331066433954</v>
      </c>
      <c r="O462" s="25">
        <v>97.616905912570857</v>
      </c>
      <c r="P462" s="25">
        <v>55.384417574179373</v>
      </c>
      <c r="Q462" s="25">
        <v>270.61463415108977</v>
      </c>
      <c r="R462" s="25">
        <v>113.84662471086089</v>
      </c>
      <c r="T462" s="25">
        <v>57.757146610348087</v>
      </c>
      <c r="V462" s="25">
        <v>0.78055329760559811</v>
      </c>
      <c r="W462" s="25">
        <v>172.38432461881456</v>
      </c>
      <c r="Y462" s="25">
        <v>984.72868750559633</v>
      </c>
      <c r="Z462" s="25">
        <v>90.78000000000003</v>
      </c>
      <c r="AA462" s="25">
        <v>10.847418897395858</v>
      </c>
      <c r="AB462" s="29">
        <f t="shared" si="15"/>
        <v>984.72868750559633</v>
      </c>
    </row>
    <row r="463" spans="1:28" hidden="1" x14ac:dyDescent="0.25">
      <c r="A463" s="37" t="s">
        <v>288</v>
      </c>
      <c r="B463" s="37" t="str">
        <f t="shared" si="14"/>
        <v>Moray2007</v>
      </c>
      <c r="C463" s="25" t="s">
        <v>248</v>
      </c>
      <c r="D463" s="25" t="s">
        <v>248</v>
      </c>
      <c r="E463" s="25" t="s">
        <v>109</v>
      </c>
      <c r="F463" s="25" t="s">
        <v>272</v>
      </c>
      <c r="G463" s="25">
        <v>2007</v>
      </c>
      <c r="H463" s="25">
        <v>187.05619711669252</v>
      </c>
      <c r="I463" s="25">
        <v>230.84778877939181</v>
      </c>
      <c r="J463" s="25">
        <v>0</v>
      </c>
      <c r="K463" s="25">
        <v>78.136148971745328</v>
      </c>
      <c r="L463" s="25">
        <v>25.262581846986535</v>
      </c>
      <c r="M463" s="25">
        <v>521.30271671481626</v>
      </c>
      <c r="N463" s="25">
        <v>118.88543695781441</v>
      </c>
      <c r="O463" s="25">
        <v>94.939252666488073</v>
      </c>
      <c r="P463" s="25">
        <v>49.931949918332876</v>
      </c>
      <c r="Q463" s="25">
        <v>263.75663954263536</v>
      </c>
      <c r="R463" s="25">
        <v>115.09576885223257</v>
      </c>
      <c r="T463" s="25">
        <v>60.299356619120218</v>
      </c>
      <c r="V463" s="25">
        <v>0.76675226777729022</v>
      </c>
      <c r="W463" s="25">
        <v>176.16187773913009</v>
      </c>
      <c r="Y463" s="25">
        <v>961.22123399658165</v>
      </c>
      <c r="Z463" s="25">
        <v>91.44000000000004</v>
      </c>
      <c r="AA463" s="25">
        <v>10.512043241432428</v>
      </c>
      <c r="AB463" s="29">
        <f t="shared" si="15"/>
        <v>961.22123399658165</v>
      </c>
    </row>
    <row r="464" spans="1:28" hidden="1" x14ac:dyDescent="0.25">
      <c r="A464" s="37" t="s">
        <v>288</v>
      </c>
      <c r="B464" s="37" t="str">
        <f t="shared" si="14"/>
        <v>Moray2008</v>
      </c>
      <c r="C464" s="25" t="s">
        <v>248</v>
      </c>
      <c r="D464" s="25" t="s">
        <v>248</v>
      </c>
      <c r="E464" s="25" t="s">
        <v>109</v>
      </c>
      <c r="F464" s="25" t="s">
        <v>272</v>
      </c>
      <c r="G464" s="25">
        <v>2008</v>
      </c>
      <c r="H464" s="25">
        <v>187.22613268369477</v>
      </c>
      <c r="I464" s="25">
        <v>248.55895261403995</v>
      </c>
      <c r="J464" s="25">
        <v>0</v>
      </c>
      <c r="K464" s="25">
        <v>73.5367963165058</v>
      </c>
      <c r="L464" s="25">
        <v>24.764440931142282</v>
      </c>
      <c r="M464" s="25">
        <v>534.08632254538281</v>
      </c>
      <c r="N464" s="25">
        <v>114.2674077463692</v>
      </c>
      <c r="O464" s="25">
        <v>98.699547319129053</v>
      </c>
      <c r="P464" s="25">
        <v>53.151082507832591</v>
      </c>
      <c r="Q464" s="25">
        <v>266.11803757333087</v>
      </c>
      <c r="R464" s="25">
        <v>108.73097785473118</v>
      </c>
      <c r="T464" s="25">
        <v>60.246301952465842</v>
      </c>
      <c r="V464" s="25">
        <v>0.73923380495253599</v>
      </c>
      <c r="W464" s="25">
        <v>169.71651361214956</v>
      </c>
      <c r="Y464" s="25">
        <v>969.92087373086315</v>
      </c>
      <c r="Z464" s="25">
        <v>92.82999999999997</v>
      </c>
      <c r="AA464" s="25">
        <v>10.448355851889081</v>
      </c>
      <c r="AB464" s="29">
        <f t="shared" si="15"/>
        <v>969.92087373086315</v>
      </c>
    </row>
    <row r="465" spans="1:28" hidden="1" x14ac:dyDescent="0.25">
      <c r="A465" s="37" t="s">
        <v>288</v>
      </c>
      <c r="B465" s="37" t="str">
        <f t="shared" si="14"/>
        <v>Moray2009</v>
      </c>
      <c r="C465" s="25" t="s">
        <v>248</v>
      </c>
      <c r="D465" s="25" t="s">
        <v>248</v>
      </c>
      <c r="E465" s="25" t="s">
        <v>109</v>
      </c>
      <c r="F465" s="25" t="s">
        <v>272</v>
      </c>
      <c r="G465" s="25">
        <v>2009</v>
      </c>
      <c r="H465" s="25">
        <v>166.6804610970832</v>
      </c>
      <c r="I465" s="25">
        <v>208.32868090073305</v>
      </c>
      <c r="J465" s="25">
        <v>0</v>
      </c>
      <c r="K465" s="25">
        <v>73.93875577951232</v>
      </c>
      <c r="L465" s="25">
        <v>25.407662697803605</v>
      </c>
      <c r="M465" s="25">
        <v>474.35556047513217</v>
      </c>
      <c r="N465" s="25">
        <v>104.09217977620564</v>
      </c>
      <c r="O465" s="25">
        <v>87.400131525256029</v>
      </c>
      <c r="P465" s="25">
        <v>51.236256917558329</v>
      </c>
      <c r="Q465" s="25">
        <v>242.72856821901999</v>
      </c>
      <c r="R465" s="25">
        <v>108.56245497008052</v>
      </c>
      <c r="T465" s="25">
        <v>57.58775231684578</v>
      </c>
      <c r="V465" s="25">
        <v>0.66530675773556391</v>
      </c>
      <c r="W465" s="25">
        <v>166.81551404466185</v>
      </c>
      <c r="Y465" s="25">
        <v>883.89964273881401</v>
      </c>
      <c r="Z465" s="25">
        <v>93.170000000000044</v>
      </c>
      <c r="AA465" s="25">
        <v>9.48695548716125</v>
      </c>
      <c r="AB465" s="29">
        <f t="shared" si="15"/>
        <v>883.89964273881401</v>
      </c>
    </row>
    <row r="466" spans="1:28" hidden="1" x14ac:dyDescent="0.25">
      <c r="A466" s="37" t="s">
        <v>288</v>
      </c>
      <c r="B466" s="37" t="str">
        <f t="shared" si="14"/>
        <v>Moray2010</v>
      </c>
      <c r="C466" s="25" t="s">
        <v>248</v>
      </c>
      <c r="D466" s="25" t="s">
        <v>248</v>
      </c>
      <c r="E466" s="25" t="s">
        <v>109</v>
      </c>
      <c r="F466" s="25" t="s">
        <v>272</v>
      </c>
      <c r="G466" s="25">
        <v>2010</v>
      </c>
      <c r="H466" s="25">
        <v>165.81708245306271</v>
      </c>
      <c r="I466" s="25">
        <v>240.87468951631922</v>
      </c>
      <c r="J466" s="25">
        <v>0</v>
      </c>
      <c r="K466" s="25">
        <v>71.873141740794125</v>
      </c>
      <c r="L466" s="25">
        <v>25.744235946573223</v>
      </c>
      <c r="M466" s="25">
        <v>504.30914965674924</v>
      </c>
      <c r="N466" s="25">
        <v>104.93243829590658</v>
      </c>
      <c r="O466" s="25">
        <v>98.881943718939866</v>
      </c>
      <c r="P466" s="25">
        <v>57.254694445354296</v>
      </c>
      <c r="Q466" s="25">
        <v>261.06907646020073</v>
      </c>
      <c r="R466" s="25">
        <v>106.98890073007047</v>
      </c>
      <c r="T466" s="25">
        <v>57.261888905498623</v>
      </c>
      <c r="V466" s="25">
        <v>0.70171853572607867</v>
      </c>
      <c r="W466" s="25">
        <v>164.95250817129519</v>
      </c>
      <c r="Y466" s="25">
        <v>930.33073428824503</v>
      </c>
      <c r="Z466" s="25">
        <v>93.69000000000004</v>
      </c>
      <c r="AA466" s="25">
        <v>9.9298829575007428</v>
      </c>
      <c r="AB466" s="29">
        <f t="shared" si="15"/>
        <v>930.33073428824503</v>
      </c>
    </row>
    <row r="467" spans="1:28" hidden="1" x14ac:dyDescent="0.25">
      <c r="A467" s="37" t="s">
        <v>288</v>
      </c>
      <c r="B467" s="37" t="str">
        <f t="shared" si="14"/>
        <v>Moray2011</v>
      </c>
      <c r="C467" s="25" t="s">
        <v>248</v>
      </c>
      <c r="D467" s="25" t="s">
        <v>248</v>
      </c>
      <c r="E467" s="25" t="s">
        <v>109</v>
      </c>
      <c r="F467" s="25" t="s">
        <v>272</v>
      </c>
      <c r="G467" s="25">
        <v>2011</v>
      </c>
      <c r="H467" s="25">
        <v>156.81362359767618</v>
      </c>
      <c r="I467" s="25">
        <v>221.79296705879071</v>
      </c>
      <c r="J467" s="25">
        <v>0</v>
      </c>
      <c r="K467" s="25">
        <v>68.121344184243256</v>
      </c>
      <c r="L467" s="25">
        <v>26.235727163383189</v>
      </c>
      <c r="M467" s="25">
        <v>472.96366200409329</v>
      </c>
      <c r="N467" s="25">
        <v>98.409632669122445</v>
      </c>
      <c r="O467" s="25">
        <v>80.744899986653138</v>
      </c>
      <c r="P467" s="25">
        <v>45.959940147196178</v>
      </c>
      <c r="Q467" s="25">
        <v>225.11447280297176</v>
      </c>
      <c r="R467" s="25">
        <v>106.65938073507475</v>
      </c>
      <c r="T467" s="25">
        <v>53.888158887119637</v>
      </c>
      <c r="V467" s="25">
        <v>0.65132492825986343</v>
      </c>
      <c r="W467" s="25">
        <v>161.19886455045426</v>
      </c>
      <c r="Y467" s="25">
        <v>859.27699935751923</v>
      </c>
      <c r="Z467" s="25">
        <v>93.469999999999956</v>
      </c>
      <c r="AA467" s="25">
        <v>9.1930779860652585</v>
      </c>
      <c r="AB467" s="29">
        <f t="shared" si="15"/>
        <v>859.27699935751923</v>
      </c>
    </row>
    <row r="468" spans="1:28" hidden="1" x14ac:dyDescent="0.25">
      <c r="A468" s="37" t="s">
        <v>288</v>
      </c>
      <c r="B468" s="37" t="str">
        <f t="shared" si="14"/>
        <v>Moray2012</v>
      </c>
      <c r="C468" s="25" t="s">
        <v>248</v>
      </c>
      <c r="D468" s="25" t="s">
        <v>248</v>
      </c>
      <c r="E468" s="25" t="s">
        <v>109</v>
      </c>
      <c r="F468" s="25" t="s">
        <v>272</v>
      </c>
      <c r="G468" s="25">
        <v>2012</v>
      </c>
      <c r="H468" s="25">
        <v>167.14682903449628</v>
      </c>
      <c r="I468" s="25">
        <v>278.61552727527425</v>
      </c>
      <c r="J468" s="25">
        <v>0</v>
      </c>
      <c r="K468" s="25">
        <v>61.45386487799135</v>
      </c>
      <c r="L468" s="25">
        <v>26.040560690526451</v>
      </c>
      <c r="M468" s="25">
        <v>533.25678187828839</v>
      </c>
      <c r="N468" s="25">
        <v>104.33169248113367</v>
      </c>
      <c r="O468" s="25">
        <v>90.261771982420456</v>
      </c>
      <c r="P468" s="25">
        <v>44.748448882339815</v>
      </c>
      <c r="Q468" s="25">
        <v>239.34191334589394</v>
      </c>
      <c r="R468" s="25">
        <v>108.45426834908825</v>
      </c>
      <c r="T468" s="25">
        <v>51.376572448731956</v>
      </c>
      <c r="V468" s="25">
        <v>0.64000917849252781</v>
      </c>
      <c r="W468" s="25">
        <v>160.47084997631273</v>
      </c>
      <c r="Y468" s="25">
        <v>933.0695452004951</v>
      </c>
      <c r="Z468" s="25">
        <v>92.91</v>
      </c>
      <c r="AA468" s="25">
        <v>10.042724628140084</v>
      </c>
      <c r="AB468" s="29">
        <f t="shared" si="15"/>
        <v>933.0695452004951</v>
      </c>
    </row>
    <row r="469" spans="1:28" hidden="1" x14ac:dyDescent="0.25">
      <c r="A469" s="37" t="s">
        <v>288</v>
      </c>
      <c r="B469" s="37" t="str">
        <f t="shared" si="14"/>
        <v>Moray2013</v>
      </c>
      <c r="C469" s="25" t="s">
        <v>248</v>
      </c>
      <c r="D469" s="25" t="s">
        <v>248</v>
      </c>
      <c r="E469" s="25" t="s">
        <v>109</v>
      </c>
      <c r="F469" s="25" t="s">
        <v>272</v>
      </c>
      <c r="G469" s="25">
        <v>2013</v>
      </c>
      <c r="H469" s="25">
        <v>157.69724695246472</v>
      </c>
      <c r="I469" s="25">
        <v>307.71157605742553</v>
      </c>
      <c r="J469" s="25">
        <v>0</v>
      </c>
      <c r="K469" s="25">
        <v>58.275522972296571</v>
      </c>
      <c r="L469" s="25">
        <v>25.248665420779005</v>
      </c>
      <c r="M469" s="25">
        <v>548.93301140296592</v>
      </c>
      <c r="N469" s="25">
        <v>93.418010725593476</v>
      </c>
      <c r="O469" s="25">
        <v>91.348844426048288</v>
      </c>
      <c r="P469" s="25">
        <v>43.660293007158835</v>
      </c>
      <c r="Q469" s="25">
        <v>228.42714815880061</v>
      </c>
      <c r="R469" s="25">
        <v>105.21565986021395</v>
      </c>
      <c r="T469" s="25">
        <v>52.400253435895294</v>
      </c>
      <c r="V469" s="25">
        <v>0.64765234262653737</v>
      </c>
      <c r="W469" s="25">
        <v>158.26356563873577</v>
      </c>
      <c r="Y469" s="25">
        <v>935.62372520050235</v>
      </c>
      <c r="Z469" s="25">
        <v>94.349999999999952</v>
      </c>
      <c r="AA469" s="25">
        <v>9.9165206698516464</v>
      </c>
      <c r="AB469" s="29">
        <f t="shared" si="15"/>
        <v>935.62372520050235</v>
      </c>
    </row>
    <row r="470" spans="1:28" hidden="1" x14ac:dyDescent="0.25">
      <c r="A470" s="37" t="s">
        <v>288</v>
      </c>
      <c r="B470" s="37" t="str">
        <f t="shared" si="14"/>
        <v>North Ayrshire2005</v>
      </c>
      <c r="C470" s="25" t="s">
        <v>248</v>
      </c>
      <c r="D470" s="25" t="s">
        <v>248</v>
      </c>
      <c r="E470" s="25" t="s">
        <v>110</v>
      </c>
      <c r="F470" s="25" t="s">
        <v>273</v>
      </c>
      <c r="G470" s="25">
        <v>2005</v>
      </c>
      <c r="H470" s="25">
        <v>327.71760470496594</v>
      </c>
      <c r="I470" s="25">
        <v>345.76001544101746</v>
      </c>
      <c r="J470" s="25">
        <v>0</v>
      </c>
      <c r="K470" s="25">
        <v>56.091737768274676</v>
      </c>
      <c r="L470" s="25">
        <v>13.394997379595821</v>
      </c>
      <c r="M470" s="25">
        <v>742.96435529385383</v>
      </c>
      <c r="N470" s="25">
        <v>157.9661382602161</v>
      </c>
      <c r="O470" s="25">
        <v>192.4707273532876</v>
      </c>
      <c r="P470" s="25">
        <v>16.139695136461707</v>
      </c>
      <c r="Q470" s="25">
        <v>366.57656074996538</v>
      </c>
      <c r="R470" s="25">
        <v>135.28757157339106</v>
      </c>
      <c r="T470" s="25">
        <v>49.763222131050028</v>
      </c>
      <c r="V470" s="25">
        <v>0.78738691520740312</v>
      </c>
      <c r="W470" s="25">
        <v>185.83818061964851</v>
      </c>
      <c r="Y470" s="25">
        <v>1295.3790966634679</v>
      </c>
      <c r="Z470" s="25">
        <v>136.69</v>
      </c>
      <c r="AA470" s="25">
        <v>9.4767656497437116</v>
      </c>
      <c r="AB470" s="29">
        <f t="shared" si="15"/>
        <v>1295.3790966634679</v>
      </c>
    </row>
    <row r="471" spans="1:28" hidden="1" x14ac:dyDescent="0.25">
      <c r="A471" s="37" t="s">
        <v>288</v>
      </c>
      <c r="B471" s="37" t="str">
        <f t="shared" si="14"/>
        <v>North Ayrshire2006</v>
      </c>
      <c r="C471" s="25" t="s">
        <v>248</v>
      </c>
      <c r="D471" s="25" t="s">
        <v>248</v>
      </c>
      <c r="E471" s="25" t="s">
        <v>110</v>
      </c>
      <c r="F471" s="25" t="s">
        <v>273</v>
      </c>
      <c r="G471" s="25">
        <v>2006</v>
      </c>
      <c r="H471" s="25">
        <v>332.81667146994755</v>
      </c>
      <c r="I471" s="25">
        <v>334.76991043776331</v>
      </c>
      <c r="J471" s="25">
        <v>0</v>
      </c>
      <c r="K471" s="25">
        <v>52.376690075087076</v>
      </c>
      <c r="L471" s="25">
        <v>12.651365948959292</v>
      </c>
      <c r="M471" s="25">
        <v>732.61463793175722</v>
      </c>
      <c r="N471" s="25">
        <v>163.34245410573604</v>
      </c>
      <c r="O471" s="25">
        <v>185.1351691212468</v>
      </c>
      <c r="P471" s="25">
        <v>16.353551719031007</v>
      </c>
      <c r="Q471" s="25">
        <v>364.83117494601385</v>
      </c>
      <c r="R471" s="25">
        <v>132.45224110347729</v>
      </c>
      <c r="T471" s="25">
        <v>52.851740570230788</v>
      </c>
      <c r="V471" s="25">
        <v>0.88132322008007968</v>
      </c>
      <c r="W471" s="25">
        <v>186.18530489378816</v>
      </c>
      <c r="Y471" s="25">
        <v>1283.631117771559</v>
      </c>
      <c r="Z471" s="25">
        <v>136.79</v>
      </c>
      <c r="AA471" s="25">
        <v>9.3839543663393457</v>
      </c>
      <c r="AB471" s="29">
        <f t="shared" si="15"/>
        <v>1283.631117771559</v>
      </c>
    </row>
    <row r="472" spans="1:28" hidden="1" x14ac:dyDescent="0.25">
      <c r="A472" s="37" t="s">
        <v>288</v>
      </c>
      <c r="B472" s="37" t="str">
        <f t="shared" si="14"/>
        <v>North Ayrshire2007</v>
      </c>
      <c r="C472" s="25" t="s">
        <v>248</v>
      </c>
      <c r="D472" s="25" t="s">
        <v>248</v>
      </c>
      <c r="E472" s="25" t="s">
        <v>110</v>
      </c>
      <c r="F472" s="25" t="s">
        <v>273</v>
      </c>
      <c r="G472" s="25">
        <v>2007</v>
      </c>
      <c r="H472" s="25">
        <v>301.79656051344472</v>
      </c>
      <c r="I472" s="25">
        <v>347.68278677751169</v>
      </c>
      <c r="J472" s="25">
        <v>0</v>
      </c>
      <c r="K472" s="25">
        <v>52.567527787775177</v>
      </c>
      <c r="L472" s="25">
        <v>12.045071240942466</v>
      </c>
      <c r="M472" s="25">
        <v>714.09194631967398</v>
      </c>
      <c r="N472" s="25">
        <v>161.15859189111774</v>
      </c>
      <c r="O472" s="25">
        <v>177.02053191778444</v>
      </c>
      <c r="P472" s="25">
        <v>14.624228579013662</v>
      </c>
      <c r="Q472" s="25">
        <v>352.80335238791588</v>
      </c>
      <c r="R472" s="25">
        <v>129.84070370794541</v>
      </c>
      <c r="T472" s="25">
        <v>54.98156553502605</v>
      </c>
      <c r="V472" s="25">
        <v>0.85705530803039343</v>
      </c>
      <c r="W472" s="25">
        <v>185.67932455100186</v>
      </c>
      <c r="Y472" s="25">
        <v>1252.5746232585914</v>
      </c>
      <c r="Z472" s="25">
        <v>137.42000000000004</v>
      </c>
      <c r="AA472" s="25">
        <v>9.1149368596899354</v>
      </c>
      <c r="AB472" s="29">
        <f t="shared" si="15"/>
        <v>1252.5746232585914</v>
      </c>
    </row>
    <row r="473" spans="1:28" hidden="1" x14ac:dyDescent="0.25">
      <c r="A473" s="37" t="s">
        <v>288</v>
      </c>
      <c r="B473" s="37" t="str">
        <f t="shared" si="14"/>
        <v>North Ayrshire2008</v>
      </c>
      <c r="C473" s="25" t="s">
        <v>248</v>
      </c>
      <c r="D473" s="25" t="s">
        <v>248</v>
      </c>
      <c r="E473" s="25" t="s">
        <v>110</v>
      </c>
      <c r="F473" s="25" t="s">
        <v>273</v>
      </c>
      <c r="G473" s="25">
        <v>2008</v>
      </c>
      <c r="H473" s="25">
        <v>314.43156146096737</v>
      </c>
      <c r="I473" s="25">
        <v>356.66879963748647</v>
      </c>
      <c r="J473" s="25">
        <v>0</v>
      </c>
      <c r="K473" s="25">
        <v>42.999467474559289</v>
      </c>
      <c r="L473" s="25">
        <v>11.681728725483262</v>
      </c>
      <c r="M473" s="25">
        <v>725.78155729849641</v>
      </c>
      <c r="N473" s="25">
        <v>155.39298355201362</v>
      </c>
      <c r="O473" s="25">
        <v>183.28031753259361</v>
      </c>
      <c r="P473" s="25">
        <v>15.628972012486468</v>
      </c>
      <c r="Q473" s="25">
        <v>354.30227309709375</v>
      </c>
      <c r="R473" s="25">
        <v>123.65286365758242</v>
      </c>
      <c r="T473" s="25">
        <v>56.051884375198071</v>
      </c>
      <c r="V473" s="25">
        <v>0.84029895441130287</v>
      </c>
      <c r="W473" s="25">
        <v>180.5450469871918</v>
      </c>
      <c r="Y473" s="25">
        <v>1260.6288773827821</v>
      </c>
      <c r="Z473" s="25">
        <v>137.90999999999994</v>
      </c>
      <c r="AA473" s="25">
        <v>9.1409533564120267</v>
      </c>
      <c r="AB473" s="29">
        <f t="shared" si="15"/>
        <v>1260.6288773827821</v>
      </c>
    </row>
    <row r="474" spans="1:28" hidden="1" x14ac:dyDescent="0.25">
      <c r="A474" s="37" t="s">
        <v>288</v>
      </c>
      <c r="B474" s="37" t="str">
        <f t="shared" si="14"/>
        <v>North Ayrshire2009</v>
      </c>
      <c r="C474" s="25" t="s">
        <v>248</v>
      </c>
      <c r="D474" s="25" t="s">
        <v>248</v>
      </c>
      <c r="E474" s="25" t="s">
        <v>110</v>
      </c>
      <c r="F474" s="25" t="s">
        <v>273</v>
      </c>
      <c r="G474" s="25">
        <v>2009</v>
      </c>
      <c r="H474" s="25">
        <v>266.63634810595505</v>
      </c>
      <c r="I474" s="25">
        <v>285.92364634480043</v>
      </c>
      <c r="J474" s="25">
        <v>0</v>
      </c>
      <c r="K474" s="25">
        <v>41.97956197370101</v>
      </c>
      <c r="L474" s="25">
        <v>11.963695655526818</v>
      </c>
      <c r="M474" s="25">
        <v>606.50325207998344</v>
      </c>
      <c r="N474" s="25">
        <v>139.43667348137637</v>
      </c>
      <c r="O474" s="25">
        <v>166.5440737760249</v>
      </c>
      <c r="P474" s="25">
        <v>14.66029002434996</v>
      </c>
      <c r="Q474" s="25">
        <v>320.64103728175121</v>
      </c>
      <c r="R474" s="25">
        <v>119.03307835047286</v>
      </c>
      <c r="T474" s="25">
        <v>54.544635469402408</v>
      </c>
      <c r="V474" s="25">
        <v>0.7487311409466747</v>
      </c>
      <c r="W474" s="25">
        <v>174.32644496082196</v>
      </c>
      <c r="Y474" s="25">
        <v>1101.4707343225566</v>
      </c>
      <c r="Z474" s="25">
        <v>137.82999999999996</v>
      </c>
      <c r="AA474" s="25">
        <v>7.991516609755184</v>
      </c>
      <c r="AB474" s="29">
        <f t="shared" si="15"/>
        <v>1101.4707343225566</v>
      </c>
    </row>
    <row r="475" spans="1:28" hidden="1" x14ac:dyDescent="0.25">
      <c r="A475" s="37" t="s">
        <v>288</v>
      </c>
      <c r="B475" s="37" t="str">
        <f t="shared" si="14"/>
        <v>North Ayrshire2010</v>
      </c>
      <c r="C475" s="25" t="s">
        <v>248</v>
      </c>
      <c r="D475" s="25" t="s">
        <v>248</v>
      </c>
      <c r="E475" s="25" t="s">
        <v>110</v>
      </c>
      <c r="F475" s="25" t="s">
        <v>273</v>
      </c>
      <c r="G475" s="25">
        <v>2010</v>
      </c>
      <c r="H475" s="25">
        <v>259.15925398969875</v>
      </c>
      <c r="I475" s="25">
        <v>297.68163764563059</v>
      </c>
      <c r="J475" s="25">
        <v>0</v>
      </c>
      <c r="K475" s="25">
        <v>46.480274289311808</v>
      </c>
      <c r="L475" s="25">
        <v>12.089189544556774</v>
      </c>
      <c r="M475" s="25">
        <v>615.41035546919807</v>
      </c>
      <c r="N475" s="25">
        <v>141.44369157033208</v>
      </c>
      <c r="O475" s="25">
        <v>179.90114050741911</v>
      </c>
      <c r="P475" s="25">
        <v>16.202873592454196</v>
      </c>
      <c r="Q475" s="25">
        <v>337.5477056702054</v>
      </c>
      <c r="R475" s="25">
        <v>117.43217193795601</v>
      </c>
      <c r="T475" s="25">
        <v>54.162065930124314</v>
      </c>
      <c r="V475" s="25">
        <v>0.78592561583069886</v>
      </c>
      <c r="W475" s="25">
        <v>172.38016348391102</v>
      </c>
      <c r="Y475" s="25">
        <v>1125.3382246233143</v>
      </c>
      <c r="Z475" s="25">
        <v>137.79</v>
      </c>
      <c r="AA475" s="25">
        <v>8.1670529401503327</v>
      </c>
      <c r="AB475" s="29">
        <f t="shared" si="15"/>
        <v>1125.3382246233143</v>
      </c>
    </row>
    <row r="476" spans="1:28" hidden="1" x14ac:dyDescent="0.25">
      <c r="A476" s="37" t="s">
        <v>288</v>
      </c>
      <c r="B476" s="37" t="str">
        <f t="shared" si="14"/>
        <v>North Ayrshire2011</v>
      </c>
      <c r="C476" s="25" t="s">
        <v>248</v>
      </c>
      <c r="D476" s="25" t="s">
        <v>248</v>
      </c>
      <c r="E476" s="25" t="s">
        <v>110</v>
      </c>
      <c r="F476" s="25" t="s">
        <v>273</v>
      </c>
      <c r="G476" s="25">
        <v>2011</v>
      </c>
      <c r="H476" s="25">
        <v>241.12415495991758</v>
      </c>
      <c r="I476" s="25">
        <v>246.45714258343583</v>
      </c>
      <c r="J476" s="25">
        <v>0</v>
      </c>
      <c r="K476" s="25">
        <v>38.004614702100582</v>
      </c>
      <c r="L476" s="25">
        <v>12.241498675663223</v>
      </c>
      <c r="M476" s="25">
        <v>537.82741092111723</v>
      </c>
      <c r="N476" s="25">
        <v>133.59351005736323</v>
      </c>
      <c r="O476" s="25">
        <v>147.53888869717224</v>
      </c>
      <c r="P476" s="25">
        <v>13.392497632241831</v>
      </c>
      <c r="Q476" s="25">
        <v>294.5248963867773</v>
      </c>
      <c r="R476" s="25">
        <v>116.37603765646014</v>
      </c>
      <c r="T476" s="25">
        <v>51.716328993822117</v>
      </c>
      <c r="V476" s="25">
        <v>0.7300087514560536</v>
      </c>
      <c r="W476" s="25">
        <v>168.8223754017383</v>
      </c>
      <c r="Y476" s="25">
        <v>1001.1746827096327</v>
      </c>
      <c r="Z476" s="25">
        <v>138.09000000000006</v>
      </c>
      <c r="AA476" s="25">
        <v>7.2501606395078015</v>
      </c>
      <c r="AB476" s="29">
        <f t="shared" si="15"/>
        <v>1001.1746827096327</v>
      </c>
    </row>
    <row r="477" spans="1:28" hidden="1" x14ac:dyDescent="0.25">
      <c r="A477" s="37" t="s">
        <v>288</v>
      </c>
      <c r="B477" s="37" t="str">
        <f t="shared" si="14"/>
        <v>North Ayrshire2012</v>
      </c>
      <c r="C477" s="25" t="s">
        <v>248</v>
      </c>
      <c r="D477" s="25" t="s">
        <v>248</v>
      </c>
      <c r="E477" s="25" t="s">
        <v>110</v>
      </c>
      <c r="F477" s="25" t="s">
        <v>273</v>
      </c>
      <c r="G477" s="25">
        <v>2012</v>
      </c>
      <c r="H477" s="25">
        <v>253.61092145159327</v>
      </c>
      <c r="I477" s="25">
        <v>270.61710946773815</v>
      </c>
      <c r="J477" s="25">
        <v>0</v>
      </c>
      <c r="K477" s="25">
        <v>31.555545823171588</v>
      </c>
      <c r="L477" s="25">
        <v>12.189853243595051</v>
      </c>
      <c r="M477" s="25">
        <v>567.97342998609804</v>
      </c>
      <c r="N477" s="25">
        <v>139.84052710826128</v>
      </c>
      <c r="O477" s="25">
        <v>160.03791086064209</v>
      </c>
      <c r="P477" s="25">
        <v>13.063221239631005</v>
      </c>
      <c r="Q477" s="25">
        <v>312.94165920853436</v>
      </c>
      <c r="R477" s="25">
        <v>112.91631063245839</v>
      </c>
      <c r="T477" s="25">
        <v>49.676719428914929</v>
      </c>
      <c r="V477" s="25">
        <v>0.69596630573725593</v>
      </c>
      <c r="W477" s="25">
        <v>163.28899636711057</v>
      </c>
      <c r="Y477" s="25">
        <v>1044.2040855617431</v>
      </c>
      <c r="Z477" s="25">
        <v>137.56</v>
      </c>
      <c r="AA477" s="25">
        <v>7.5908991390065648</v>
      </c>
      <c r="AB477" s="29">
        <f t="shared" si="15"/>
        <v>1044.2040855617431</v>
      </c>
    </row>
    <row r="478" spans="1:28" hidden="1" x14ac:dyDescent="0.25">
      <c r="A478" s="37" t="s">
        <v>288</v>
      </c>
      <c r="B478" s="37" t="str">
        <f t="shared" si="14"/>
        <v>North Ayrshire2013</v>
      </c>
      <c r="C478" s="25" t="s">
        <v>248</v>
      </c>
      <c r="D478" s="25" t="s">
        <v>248</v>
      </c>
      <c r="E478" s="25" t="s">
        <v>110</v>
      </c>
      <c r="F478" s="25" t="s">
        <v>273</v>
      </c>
      <c r="G478" s="25">
        <v>2013</v>
      </c>
      <c r="H478" s="25">
        <v>232.60107736044665</v>
      </c>
      <c r="I478" s="25">
        <v>273.5874348929093</v>
      </c>
      <c r="J478" s="25">
        <v>0</v>
      </c>
      <c r="K478" s="25">
        <v>31.29994735599702</v>
      </c>
      <c r="L478" s="25">
        <v>11.922672784089501</v>
      </c>
      <c r="M478" s="25">
        <v>549.41113239344247</v>
      </c>
      <c r="N478" s="25">
        <v>127.34985233312872</v>
      </c>
      <c r="O478" s="25">
        <v>164.64427987081592</v>
      </c>
      <c r="P478" s="25">
        <v>13.459219591013142</v>
      </c>
      <c r="Q478" s="25">
        <v>305.45335179495783</v>
      </c>
      <c r="R478" s="25">
        <v>109.76083790076871</v>
      </c>
      <c r="T478" s="25">
        <v>49.837628465492166</v>
      </c>
      <c r="V478" s="25">
        <v>0.70163212488038784</v>
      </c>
      <c r="W478" s="25">
        <v>160.30009849114126</v>
      </c>
      <c r="Y478" s="25">
        <v>1015.1645826795415</v>
      </c>
      <c r="Z478" s="25">
        <v>136.92000000000004</v>
      </c>
      <c r="AA478" s="25">
        <v>7.4142899699060845</v>
      </c>
      <c r="AB478" s="29">
        <f t="shared" si="15"/>
        <v>1015.1645826795415</v>
      </c>
    </row>
    <row r="479" spans="1:28" hidden="1" x14ac:dyDescent="0.25">
      <c r="A479" s="37" t="s">
        <v>288</v>
      </c>
      <c r="B479" s="37" t="str">
        <f t="shared" si="14"/>
        <v>North Lanarkshire2005</v>
      </c>
      <c r="C479" s="25" t="s">
        <v>248</v>
      </c>
      <c r="D479" s="25" t="s">
        <v>248</v>
      </c>
      <c r="E479" s="25" t="s">
        <v>111</v>
      </c>
      <c r="F479" s="25" t="s">
        <v>274</v>
      </c>
      <c r="G479" s="25">
        <v>2005</v>
      </c>
      <c r="H479" s="25">
        <v>522.65182587911204</v>
      </c>
      <c r="I479" s="25">
        <v>245.97383077999388</v>
      </c>
      <c r="J479" s="25">
        <v>0</v>
      </c>
      <c r="K479" s="25">
        <v>100.91718528792961</v>
      </c>
      <c r="L479" s="25">
        <v>7.6925402902228432</v>
      </c>
      <c r="M479" s="25">
        <v>877.23538223725848</v>
      </c>
      <c r="N479" s="25">
        <v>340.63393662180289</v>
      </c>
      <c r="O479" s="25">
        <v>468.15600916975853</v>
      </c>
      <c r="P479" s="25">
        <v>25.18930897769938</v>
      </c>
      <c r="Q479" s="25">
        <v>833.97925476926082</v>
      </c>
      <c r="R479" s="25">
        <v>281.32238132985321</v>
      </c>
      <c r="T479" s="25">
        <v>297.00952298854213</v>
      </c>
      <c r="V479" s="25">
        <v>2.9948406136645054</v>
      </c>
      <c r="W479" s="25">
        <v>581.3267449320598</v>
      </c>
      <c r="Y479" s="25">
        <v>2292.5413819385794</v>
      </c>
      <c r="Z479" s="25">
        <v>327.14000000000004</v>
      </c>
      <c r="AA479" s="25">
        <v>7.0078296201582786</v>
      </c>
      <c r="AB479" s="29">
        <f t="shared" si="15"/>
        <v>2292.5413819385794</v>
      </c>
    </row>
    <row r="480" spans="1:28" hidden="1" x14ac:dyDescent="0.25">
      <c r="A480" s="37" t="s">
        <v>288</v>
      </c>
      <c r="B480" s="37" t="str">
        <f t="shared" si="14"/>
        <v>North Lanarkshire2006</v>
      </c>
      <c r="C480" s="25" t="s">
        <v>248</v>
      </c>
      <c r="D480" s="25" t="s">
        <v>248</v>
      </c>
      <c r="E480" s="25" t="s">
        <v>111</v>
      </c>
      <c r="F480" s="25" t="s">
        <v>274</v>
      </c>
      <c r="G480" s="25">
        <v>2006</v>
      </c>
      <c r="H480" s="25">
        <v>573.56334803937762</v>
      </c>
      <c r="I480" s="25">
        <v>241.91097605824513</v>
      </c>
      <c r="J480" s="25">
        <v>0</v>
      </c>
      <c r="K480" s="25">
        <v>95.800661298764751</v>
      </c>
      <c r="L480" s="25">
        <v>7.2830051827025963</v>
      </c>
      <c r="M480" s="25">
        <v>918.55799057909007</v>
      </c>
      <c r="N480" s="25">
        <v>355.17295378274935</v>
      </c>
      <c r="O480" s="25">
        <v>450.01284974065157</v>
      </c>
      <c r="P480" s="25">
        <v>23.84152397392117</v>
      </c>
      <c r="Q480" s="25">
        <v>829.02732749732206</v>
      </c>
      <c r="R480" s="25">
        <v>278.87442304874588</v>
      </c>
      <c r="T480" s="25">
        <v>301.23704038763884</v>
      </c>
      <c r="V480" s="25">
        <v>3.3261076519305517</v>
      </c>
      <c r="W480" s="25">
        <v>583.43757108831528</v>
      </c>
      <c r="Y480" s="25">
        <v>2331.0228891647275</v>
      </c>
      <c r="Z480" s="25">
        <v>328.73999999999984</v>
      </c>
      <c r="AA480" s="25">
        <v>7.0907796105272514</v>
      </c>
      <c r="AB480" s="29">
        <f t="shared" si="15"/>
        <v>2331.0228891647275</v>
      </c>
    </row>
    <row r="481" spans="1:28" hidden="1" x14ac:dyDescent="0.25">
      <c r="A481" s="37" t="s">
        <v>288</v>
      </c>
      <c r="B481" s="37" t="str">
        <f t="shared" si="14"/>
        <v>North Lanarkshire2007</v>
      </c>
      <c r="C481" s="25" t="s">
        <v>248</v>
      </c>
      <c r="D481" s="25" t="s">
        <v>248</v>
      </c>
      <c r="E481" s="25" t="s">
        <v>111</v>
      </c>
      <c r="F481" s="25" t="s">
        <v>274</v>
      </c>
      <c r="G481" s="25">
        <v>2007</v>
      </c>
      <c r="H481" s="25">
        <v>564.05982351861121</v>
      </c>
      <c r="I481" s="25">
        <v>248.67059580746798</v>
      </c>
      <c r="J481" s="25">
        <v>0</v>
      </c>
      <c r="K481" s="25">
        <v>94.56367521794796</v>
      </c>
      <c r="L481" s="25">
        <v>6.9533572863839268</v>
      </c>
      <c r="M481" s="25">
        <v>914.24745183041114</v>
      </c>
      <c r="N481" s="25">
        <v>351.63015926940477</v>
      </c>
      <c r="O481" s="25">
        <v>442.4312486564906</v>
      </c>
      <c r="P481" s="25">
        <v>22.023800325549939</v>
      </c>
      <c r="Q481" s="25">
        <v>816.08520825144524</v>
      </c>
      <c r="R481" s="25">
        <v>274.3998070669744</v>
      </c>
      <c r="T481" s="25">
        <v>313.718666262216</v>
      </c>
      <c r="V481" s="25">
        <v>3.2767128738499167</v>
      </c>
      <c r="W481" s="25">
        <v>591.39518620304034</v>
      </c>
      <c r="Y481" s="25">
        <v>2321.7278462848972</v>
      </c>
      <c r="Z481" s="25">
        <v>331.17</v>
      </c>
      <c r="AA481" s="25">
        <v>7.0106828706854394</v>
      </c>
      <c r="AB481" s="29">
        <f t="shared" si="15"/>
        <v>2321.7278462848972</v>
      </c>
    </row>
    <row r="482" spans="1:28" hidden="1" x14ac:dyDescent="0.25">
      <c r="A482" s="37" t="s">
        <v>288</v>
      </c>
      <c r="B482" s="37" t="str">
        <f t="shared" si="14"/>
        <v>North Lanarkshire2008</v>
      </c>
      <c r="C482" s="25" t="s">
        <v>248</v>
      </c>
      <c r="D482" s="25" t="s">
        <v>248</v>
      </c>
      <c r="E482" s="25" t="s">
        <v>111</v>
      </c>
      <c r="F482" s="25" t="s">
        <v>274</v>
      </c>
      <c r="G482" s="25">
        <v>2008</v>
      </c>
      <c r="H482" s="25">
        <v>528.80297026488017</v>
      </c>
      <c r="I482" s="25">
        <v>233.9087941705337</v>
      </c>
      <c r="J482" s="25">
        <v>0</v>
      </c>
      <c r="K482" s="25">
        <v>85.274262035086281</v>
      </c>
      <c r="L482" s="25">
        <v>6.8890040665281189</v>
      </c>
      <c r="M482" s="25">
        <v>854.87503053702835</v>
      </c>
      <c r="N482" s="25">
        <v>338.64484245807768</v>
      </c>
      <c r="O482" s="25">
        <v>456.93599450484487</v>
      </c>
      <c r="P482" s="25">
        <v>24.00455841247846</v>
      </c>
      <c r="Q482" s="25">
        <v>819.58539537540105</v>
      </c>
      <c r="R482" s="25">
        <v>260.38440095066181</v>
      </c>
      <c r="T482" s="25">
        <v>311.63786214743379</v>
      </c>
      <c r="V482" s="25">
        <v>3.2284255340008068</v>
      </c>
      <c r="W482" s="25">
        <v>575.25068863209651</v>
      </c>
      <c r="Y482" s="25">
        <v>2249.7111145445256</v>
      </c>
      <c r="Z482" s="25">
        <v>333.29000000000013</v>
      </c>
      <c r="AA482" s="25">
        <v>6.7500108450434295</v>
      </c>
      <c r="AB482" s="29">
        <f t="shared" si="15"/>
        <v>2249.7111145445256</v>
      </c>
    </row>
    <row r="483" spans="1:28" hidden="1" x14ac:dyDescent="0.25">
      <c r="A483" s="37" t="s">
        <v>288</v>
      </c>
      <c r="B483" s="37" t="str">
        <f t="shared" ref="B483:B546" si="16">E483&amp;G483</f>
        <v>North Lanarkshire2009</v>
      </c>
      <c r="C483" s="25" t="s">
        <v>248</v>
      </c>
      <c r="D483" s="25" t="s">
        <v>248</v>
      </c>
      <c r="E483" s="25" t="s">
        <v>111</v>
      </c>
      <c r="F483" s="25" t="s">
        <v>274</v>
      </c>
      <c r="G483" s="25">
        <v>2009</v>
      </c>
      <c r="H483" s="25">
        <v>456.95825951010926</v>
      </c>
      <c r="I483" s="25">
        <v>218.66499625521288</v>
      </c>
      <c r="J483" s="25">
        <v>0</v>
      </c>
      <c r="K483" s="25">
        <v>74.088909194444653</v>
      </c>
      <c r="L483" s="25">
        <v>7.0242181815595242</v>
      </c>
      <c r="M483" s="25">
        <v>756.73638314132631</v>
      </c>
      <c r="N483" s="25">
        <v>302.09582055553454</v>
      </c>
      <c r="O483" s="25">
        <v>415.84587947608748</v>
      </c>
      <c r="P483" s="25">
        <v>21.106938756903897</v>
      </c>
      <c r="Q483" s="25">
        <v>739.04863878852598</v>
      </c>
      <c r="R483" s="25">
        <v>253.82857717466948</v>
      </c>
      <c r="T483" s="25">
        <v>301.64768521462418</v>
      </c>
      <c r="V483" s="25">
        <v>2.8921440504627762</v>
      </c>
      <c r="W483" s="25">
        <v>558.36840643975643</v>
      </c>
      <c r="Y483" s="25">
        <v>2054.1534283696087</v>
      </c>
      <c r="Z483" s="25">
        <v>335.15999999999991</v>
      </c>
      <c r="AA483" s="25">
        <v>6.1288740552858609</v>
      </c>
      <c r="AB483" s="29">
        <f t="shared" si="15"/>
        <v>2054.1534283696087</v>
      </c>
    </row>
    <row r="484" spans="1:28" hidden="1" x14ac:dyDescent="0.25">
      <c r="A484" s="37" t="s">
        <v>288</v>
      </c>
      <c r="B484" s="37" t="str">
        <f t="shared" si="16"/>
        <v>North Lanarkshire2010</v>
      </c>
      <c r="C484" s="25" t="s">
        <v>248</v>
      </c>
      <c r="D484" s="25" t="s">
        <v>248</v>
      </c>
      <c r="E484" s="25" t="s">
        <v>111</v>
      </c>
      <c r="F484" s="25" t="s">
        <v>274</v>
      </c>
      <c r="G484" s="25">
        <v>2010</v>
      </c>
      <c r="H484" s="25">
        <v>463.46187559965279</v>
      </c>
      <c r="I484" s="25">
        <v>206.78180160709766</v>
      </c>
      <c r="J484" s="25">
        <v>0</v>
      </c>
      <c r="K484" s="25">
        <v>74.652102514920784</v>
      </c>
      <c r="L484" s="25">
        <v>7.1082163949365009</v>
      </c>
      <c r="M484" s="25">
        <v>752.00399611660771</v>
      </c>
      <c r="N484" s="25">
        <v>306.46135571723681</v>
      </c>
      <c r="O484" s="25">
        <v>453.69459562789655</v>
      </c>
      <c r="P484" s="25">
        <v>22.735601297343695</v>
      </c>
      <c r="Q484" s="25">
        <v>782.89155264247711</v>
      </c>
      <c r="R484" s="25">
        <v>249.74886110569588</v>
      </c>
      <c r="T484" s="25">
        <v>297.67098769215215</v>
      </c>
      <c r="V484" s="25">
        <v>3.0585967954488487</v>
      </c>
      <c r="W484" s="25">
        <v>550.4784455932969</v>
      </c>
      <c r="Y484" s="25">
        <v>2085.3739943523815</v>
      </c>
      <c r="Z484" s="25">
        <v>336.28000000000003</v>
      </c>
      <c r="AA484" s="25">
        <v>6.2013024692291578</v>
      </c>
      <c r="AB484" s="29">
        <f t="shared" si="15"/>
        <v>2085.3739943523815</v>
      </c>
    </row>
    <row r="485" spans="1:28" hidden="1" x14ac:dyDescent="0.25">
      <c r="A485" s="37" t="s">
        <v>288</v>
      </c>
      <c r="B485" s="37" t="str">
        <f t="shared" si="16"/>
        <v>North Lanarkshire2011</v>
      </c>
      <c r="C485" s="25" t="s">
        <v>248</v>
      </c>
      <c r="D485" s="25" t="s">
        <v>248</v>
      </c>
      <c r="E485" s="25" t="s">
        <v>111</v>
      </c>
      <c r="F485" s="25" t="s">
        <v>274</v>
      </c>
      <c r="G485" s="25">
        <v>2011</v>
      </c>
      <c r="H485" s="25">
        <v>440.00982441392722</v>
      </c>
      <c r="I485" s="25">
        <v>178.75172050797585</v>
      </c>
      <c r="J485" s="25">
        <v>0</v>
      </c>
      <c r="K485" s="25">
        <v>63.540886782780525</v>
      </c>
      <c r="L485" s="25">
        <v>7.2166737151453866</v>
      </c>
      <c r="M485" s="25">
        <v>689.51910541982897</v>
      </c>
      <c r="N485" s="25">
        <v>292.81562161056632</v>
      </c>
      <c r="O485" s="25">
        <v>375.56083014003582</v>
      </c>
      <c r="P485" s="25">
        <v>20.412683810524182</v>
      </c>
      <c r="Q485" s="25">
        <v>688.78913556112639</v>
      </c>
      <c r="R485" s="25">
        <v>237.362497724093</v>
      </c>
      <c r="T485" s="25">
        <v>289.07718617870501</v>
      </c>
      <c r="V485" s="25">
        <v>2.8223684264279036</v>
      </c>
      <c r="W485" s="25">
        <v>529.26205232922598</v>
      </c>
      <c r="Y485" s="25">
        <v>1907.5702933101809</v>
      </c>
      <c r="Z485" s="25">
        <v>337.72</v>
      </c>
      <c r="AA485" s="25">
        <v>5.648378222522151</v>
      </c>
      <c r="AB485" s="29">
        <f t="shared" si="15"/>
        <v>1907.5702933101809</v>
      </c>
    </row>
    <row r="486" spans="1:28" hidden="1" x14ac:dyDescent="0.25">
      <c r="A486" s="37" t="s">
        <v>288</v>
      </c>
      <c r="B486" s="37" t="str">
        <f t="shared" si="16"/>
        <v>North Lanarkshire2012</v>
      </c>
      <c r="C486" s="25" t="s">
        <v>248</v>
      </c>
      <c r="D486" s="25" t="s">
        <v>248</v>
      </c>
      <c r="E486" s="25" t="s">
        <v>111</v>
      </c>
      <c r="F486" s="25" t="s">
        <v>274</v>
      </c>
      <c r="G486" s="25">
        <v>2012</v>
      </c>
      <c r="H486" s="25">
        <v>441.75866835823228</v>
      </c>
      <c r="I486" s="25">
        <v>194.75745800248856</v>
      </c>
      <c r="J486" s="25">
        <v>0</v>
      </c>
      <c r="K486" s="25">
        <v>59.682795923213448</v>
      </c>
      <c r="L486" s="25">
        <v>7.1785634061219525</v>
      </c>
      <c r="M486" s="25">
        <v>703.37748569005623</v>
      </c>
      <c r="N486" s="25">
        <v>307.28441605232223</v>
      </c>
      <c r="O486" s="25">
        <v>408.67606520594154</v>
      </c>
      <c r="P486" s="25">
        <v>19.699001593120379</v>
      </c>
      <c r="Q486" s="25">
        <v>735.65948285138415</v>
      </c>
      <c r="R486" s="25">
        <v>237.95730095038562</v>
      </c>
      <c r="T486" s="25">
        <v>282.23717226584102</v>
      </c>
      <c r="V486" s="25">
        <v>2.8640620721899488</v>
      </c>
      <c r="W486" s="25">
        <v>523.05853528841669</v>
      </c>
      <c r="Y486" s="25">
        <v>1962.0955038298569</v>
      </c>
      <c r="Z486" s="25">
        <v>337.87000000000006</v>
      </c>
      <c r="AA486" s="25">
        <v>5.8072498411514974</v>
      </c>
      <c r="AB486" s="29">
        <f t="shared" si="15"/>
        <v>1962.0955038298569</v>
      </c>
    </row>
    <row r="487" spans="1:28" hidden="1" x14ac:dyDescent="0.25">
      <c r="A487" s="37" t="s">
        <v>288</v>
      </c>
      <c r="B487" s="37" t="str">
        <f t="shared" si="16"/>
        <v>North Lanarkshire2013</v>
      </c>
      <c r="C487" s="25" t="s">
        <v>248</v>
      </c>
      <c r="D487" s="25" t="s">
        <v>248</v>
      </c>
      <c r="E487" s="25" t="s">
        <v>111</v>
      </c>
      <c r="F487" s="25" t="s">
        <v>274</v>
      </c>
      <c r="G487" s="25">
        <v>2013</v>
      </c>
      <c r="H487" s="25">
        <v>406.75964462967266</v>
      </c>
      <c r="I487" s="25">
        <v>228.96764709282195</v>
      </c>
      <c r="J487" s="25">
        <v>0</v>
      </c>
      <c r="K487" s="25">
        <v>52.979275762191946</v>
      </c>
      <c r="L487" s="25">
        <v>7.0124310294808367</v>
      </c>
      <c r="M487" s="25">
        <v>695.71899851416731</v>
      </c>
      <c r="N487" s="25">
        <v>280.6076145015366</v>
      </c>
      <c r="O487" s="25">
        <v>418.46164176130367</v>
      </c>
      <c r="P487" s="25">
        <v>21.272946670074937</v>
      </c>
      <c r="Q487" s="25">
        <v>720.34220293291526</v>
      </c>
      <c r="R487" s="25">
        <v>229.97079050038536</v>
      </c>
      <c r="T487" s="25">
        <v>281.67632207431211</v>
      </c>
      <c r="V487" s="25">
        <v>2.884922916280491</v>
      </c>
      <c r="W487" s="25">
        <v>514.53203549097793</v>
      </c>
      <c r="Y487" s="25">
        <v>1930.5932369380607</v>
      </c>
      <c r="Z487" s="25">
        <v>337.72999999999973</v>
      </c>
      <c r="AA487" s="25">
        <v>5.7163806500401568</v>
      </c>
      <c r="AB487" s="29">
        <f t="shared" si="15"/>
        <v>1930.5932369380607</v>
      </c>
    </row>
    <row r="488" spans="1:28" hidden="1" x14ac:dyDescent="0.25">
      <c r="A488" s="37" t="s">
        <v>288</v>
      </c>
      <c r="B488" s="37" t="str">
        <f t="shared" si="16"/>
        <v>Orkney Islands2005</v>
      </c>
      <c r="C488" s="25" t="s">
        <v>248</v>
      </c>
      <c r="D488" s="25" t="s">
        <v>248</v>
      </c>
      <c r="E488" s="25" t="s">
        <v>275</v>
      </c>
      <c r="F488" s="25" t="s">
        <v>276</v>
      </c>
      <c r="G488" s="25">
        <v>2005</v>
      </c>
      <c r="H488" s="25">
        <v>27.958292071773872</v>
      </c>
      <c r="I488" s="25">
        <v>0</v>
      </c>
      <c r="J488" s="25">
        <v>0</v>
      </c>
      <c r="K488" s="25">
        <v>34.914861779409804</v>
      </c>
      <c r="L488" s="25">
        <v>35.198762565688241</v>
      </c>
      <c r="M488" s="25">
        <v>98.071916416871915</v>
      </c>
      <c r="N488" s="25">
        <v>44.091572157569985</v>
      </c>
      <c r="O488" s="25">
        <v>0</v>
      </c>
      <c r="P488" s="25">
        <v>33.55942572400081</v>
      </c>
      <c r="Q488" s="25">
        <v>77.650997881570788</v>
      </c>
      <c r="R488" s="25">
        <v>19.874869552867906</v>
      </c>
      <c r="T488" s="25">
        <v>10.85775792304911</v>
      </c>
      <c r="V488" s="25">
        <v>2.5837549184606385</v>
      </c>
      <c r="W488" s="25">
        <v>33.316382394377655</v>
      </c>
      <c r="Y488" s="25">
        <v>209.03929669282039</v>
      </c>
      <c r="Z488" s="25">
        <v>20.07</v>
      </c>
      <c r="AA488" s="25">
        <v>10.415510547723985</v>
      </c>
      <c r="AB488" s="29">
        <f t="shared" si="15"/>
        <v>209.03929669282039</v>
      </c>
    </row>
    <row r="489" spans="1:28" hidden="1" x14ac:dyDescent="0.25">
      <c r="A489" s="37" t="s">
        <v>288</v>
      </c>
      <c r="B489" s="37" t="str">
        <f t="shared" si="16"/>
        <v>Orkney Islands2006</v>
      </c>
      <c r="C489" s="25" t="s">
        <v>248</v>
      </c>
      <c r="D489" s="25" t="s">
        <v>248</v>
      </c>
      <c r="E489" s="25" t="s">
        <v>275</v>
      </c>
      <c r="F489" s="25" t="s">
        <v>276</v>
      </c>
      <c r="G489" s="25">
        <v>2006</v>
      </c>
      <c r="H489" s="25">
        <v>32.951673739852424</v>
      </c>
      <c r="I489" s="25">
        <v>0</v>
      </c>
      <c r="J489" s="25">
        <v>0</v>
      </c>
      <c r="K489" s="25">
        <v>28.872420431126542</v>
      </c>
      <c r="L489" s="25">
        <v>33.220040139054738</v>
      </c>
      <c r="M489" s="25">
        <v>95.044134310033712</v>
      </c>
      <c r="N489" s="25">
        <v>46.451044092377884</v>
      </c>
      <c r="O489" s="25">
        <v>0</v>
      </c>
      <c r="P489" s="25">
        <v>35.702587165974201</v>
      </c>
      <c r="Q489" s="25">
        <v>82.153631258352078</v>
      </c>
      <c r="R489" s="25">
        <v>19.744903589776058</v>
      </c>
      <c r="T489" s="25">
        <v>12.056310871981553</v>
      </c>
      <c r="V489" s="25">
        <v>2.6496912318131174</v>
      </c>
      <c r="W489" s="25">
        <v>34.450905693570725</v>
      </c>
      <c r="Y489" s="25">
        <v>211.64867126195651</v>
      </c>
      <c r="Z489" s="25">
        <v>20.339999999999993</v>
      </c>
      <c r="AA489" s="25">
        <v>10.405539393409862</v>
      </c>
      <c r="AB489" s="29">
        <f t="shared" si="15"/>
        <v>211.64867126195651</v>
      </c>
    </row>
    <row r="490" spans="1:28" hidden="1" x14ac:dyDescent="0.25">
      <c r="A490" s="37" t="s">
        <v>288</v>
      </c>
      <c r="B490" s="37" t="str">
        <f t="shared" si="16"/>
        <v>Orkney Islands2007</v>
      </c>
      <c r="C490" s="25" t="s">
        <v>248</v>
      </c>
      <c r="D490" s="25" t="s">
        <v>248</v>
      </c>
      <c r="E490" s="25" t="s">
        <v>275</v>
      </c>
      <c r="F490" s="25" t="s">
        <v>276</v>
      </c>
      <c r="G490" s="25">
        <v>2007</v>
      </c>
      <c r="H490" s="25">
        <v>35.437866241023727</v>
      </c>
      <c r="I490" s="25">
        <v>0</v>
      </c>
      <c r="J490" s="25">
        <v>0</v>
      </c>
      <c r="K490" s="25">
        <v>28.170817952553719</v>
      </c>
      <c r="L490" s="25">
        <v>31.518092501338032</v>
      </c>
      <c r="M490" s="25">
        <v>95.126776694915478</v>
      </c>
      <c r="N490" s="25">
        <v>47.228250562210199</v>
      </c>
      <c r="O490" s="25">
        <v>0</v>
      </c>
      <c r="P490" s="25">
        <v>32.592195728614492</v>
      </c>
      <c r="Q490" s="25">
        <v>79.820446290824691</v>
      </c>
      <c r="R490" s="25">
        <v>19.714852399572607</v>
      </c>
      <c r="T490" s="25">
        <v>12.581379350667788</v>
      </c>
      <c r="V490" s="25">
        <v>2.7047148655188042</v>
      </c>
      <c r="W490" s="25">
        <v>35.000946615759197</v>
      </c>
      <c r="Y490" s="25">
        <v>209.94816960149936</v>
      </c>
      <c r="Z490" s="25">
        <v>20.580000000000002</v>
      </c>
      <c r="AA490" s="25">
        <v>10.201563148760901</v>
      </c>
      <c r="AB490" s="29">
        <f t="shared" si="15"/>
        <v>209.94816960149936</v>
      </c>
    </row>
    <row r="491" spans="1:28" hidden="1" x14ac:dyDescent="0.25">
      <c r="A491" s="37" t="s">
        <v>288</v>
      </c>
      <c r="B491" s="37" t="str">
        <f t="shared" si="16"/>
        <v>Orkney Islands2008</v>
      </c>
      <c r="C491" s="25" t="s">
        <v>248</v>
      </c>
      <c r="D491" s="25" t="s">
        <v>248</v>
      </c>
      <c r="E491" s="25" t="s">
        <v>275</v>
      </c>
      <c r="F491" s="25" t="s">
        <v>276</v>
      </c>
      <c r="G491" s="25">
        <v>2008</v>
      </c>
      <c r="H491" s="25">
        <v>30.026499252730392</v>
      </c>
      <c r="I491" s="25">
        <v>0</v>
      </c>
      <c r="J491" s="25">
        <v>0</v>
      </c>
      <c r="K491" s="25">
        <v>23.857024492357592</v>
      </c>
      <c r="L491" s="25">
        <v>27.655032210675323</v>
      </c>
      <c r="M491" s="25">
        <v>81.538555955763314</v>
      </c>
      <c r="N491" s="25">
        <v>46.488035072065991</v>
      </c>
      <c r="O491" s="25">
        <v>0</v>
      </c>
      <c r="P491" s="25">
        <v>34.800257885042043</v>
      </c>
      <c r="Q491" s="25">
        <v>81.288292957108041</v>
      </c>
      <c r="R491" s="25">
        <v>18.918818813356062</v>
      </c>
      <c r="T491" s="25">
        <v>12.571708245471733</v>
      </c>
      <c r="V491" s="25">
        <v>2.6341144180465994</v>
      </c>
      <c r="W491" s="25">
        <v>34.124641476874395</v>
      </c>
      <c r="Y491" s="25">
        <v>196.95149038974577</v>
      </c>
      <c r="Z491" s="25">
        <v>20.740000000000006</v>
      </c>
      <c r="AA491" s="25">
        <v>9.4962145800263116</v>
      </c>
      <c r="AB491" s="29">
        <f t="shared" si="15"/>
        <v>196.95149038974577</v>
      </c>
    </row>
    <row r="492" spans="1:28" hidden="1" x14ac:dyDescent="0.25">
      <c r="A492" s="37" t="s">
        <v>288</v>
      </c>
      <c r="B492" s="37" t="str">
        <f t="shared" si="16"/>
        <v>Orkney Islands2009</v>
      </c>
      <c r="C492" s="25" t="s">
        <v>248</v>
      </c>
      <c r="D492" s="25" t="s">
        <v>248</v>
      </c>
      <c r="E492" s="25" t="s">
        <v>275</v>
      </c>
      <c r="F492" s="25" t="s">
        <v>276</v>
      </c>
      <c r="G492" s="25">
        <v>2009</v>
      </c>
      <c r="H492" s="25">
        <v>26.310025495275607</v>
      </c>
      <c r="I492" s="25">
        <v>0</v>
      </c>
      <c r="J492" s="25">
        <v>0</v>
      </c>
      <c r="K492" s="25">
        <v>23.830171840890113</v>
      </c>
      <c r="L492" s="25">
        <v>28.175576443340677</v>
      </c>
      <c r="M492" s="25">
        <v>78.315773779506401</v>
      </c>
      <c r="N492" s="25">
        <v>40.50093604097755</v>
      </c>
      <c r="O492" s="25">
        <v>0</v>
      </c>
      <c r="P492" s="25">
        <v>33.390538254061163</v>
      </c>
      <c r="Q492" s="25">
        <v>73.891474295038705</v>
      </c>
      <c r="R492" s="25">
        <v>18.704931464561966</v>
      </c>
      <c r="T492" s="25">
        <v>11.816596937248448</v>
      </c>
      <c r="V492" s="25">
        <v>2.4794255701988845</v>
      </c>
      <c r="W492" s="25">
        <v>33.000953972009299</v>
      </c>
      <c r="Y492" s="25">
        <v>185.20820204655439</v>
      </c>
      <c r="Z492" s="25">
        <v>20.940000000000005</v>
      </c>
      <c r="AA492" s="25">
        <v>8.8447087892337315</v>
      </c>
      <c r="AB492" s="29">
        <f t="shared" si="15"/>
        <v>185.20820204655439</v>
      </c>
    </row>
    <row r="493" spans="1:28" hidden="1" x14ac:dyDescent="0.25">
      <c r="A493" s="37" t="s">
        <v>288</v>
      </c>
      <c r="B493" s="37" t="str">
        <f t="shared" si="16"/>
        <v>Orkney Islands2010</v>
      </c>
      <c r="C493" s="25" t="s">
        <v>248</v>
      </c>
      <c r="D493" s="25" t="s">
        <v>248</v>
      </c>
      <c r="E493" s="25" t="s">
        <v>275</v>
      </c>
      <c r="F493" s="25" t="s">
        <v>276</v>
      </c>
      <c r="G493" s="25">
        <v>2010</v>
      </c>
      <c r="H493" s="25">
        <v>33.700502769062155</v>
      </c>
      <c r="I493" s="25">
        <v>0</v>
      </c>
      <c r="J493" s="25">
        <v>0</v>
      </c>
      <c r="K493" s="25">
        <v>25.305092780445669</v>
      </c>
      <c r="L493" s="25">
        <v>28.483979684351997</v>
      </c>
      <c r="M493" s="25">
        <v>87.489575233859824</v>
      </c>
      <c r="N493" s="25">
        <v>42.466285674871848</v>
      </c>
      <c r="O493" s="25">
        <v>0</v>
      </c>
      <c r="P493" s="25">
        <v>37.231427533621613</v>
      </c>
      <c r="Q493" s="25">
        <v>79.697713208493468</v>
      </c>
      <c r="R493" s="25">
        <v>19.256382988106019</v>
      </c>
      <c r="T493" s="25">
        <v>11.76265265559007</v>
      </c>
      <c r="V493" s="25">
        <v>2.4126606919170746</v>
      </c>
      <c r="W493" s="25">
        <v>33.431696335613161</v>
      </c>
      <c r="Y493" s="25">
        <v>200.61898477796646</v>
      </c>
      <c r="Z493" s="25">
        <v>21.220000000000017</v>
      </c>
      <c r="AA493" s="25">
        <v>9.4542405644658949</v>
      </c>
      <c r="AB493" s="29">
        <f t="shared" si="15"/>
        <v>200.61898477796646</v>
      </c>
    </row>
    <row r="494" spans="1:28" hidden="1" x14ac:dyDescent="0.25">
      <c r="A494" s="37" t="s">
        <v>288</v>
      </c>
      <c r="B494" s="37" t="str">
        <f t="shared" si="16"/>
        <v>Orkney Islands2011</v>
      </c>
      <c r="C494" s="25" t="s">
        <v>248</v>
      </c>
      <c r="D494" s="25" t="s">
        <v>248</v>
      </c>
      <c r="E494" s="25" t="s">
        <v>275</v>
      </c>
      <c r="F494" s="25" t="s">
        <v>276</v>
      </c>
      <c r="G494" s="25">
        <v>2011</v>
      </c>
      <c r="H494" s="25">
        <v>28.586466349042162</v>
      </c>
      <c r="I494" s="25">
        <v>0</v>
      </c>
      <c r="J494" s="25">
        <v>0</v>
      </c>
      <c r="K494" s="25">
        <v>23.662121477250608</v>
      </c>
      <c r="L494" s="25">
        <v>28.82140284628138</v>
      </c>
      <c r="M494" s="25">
        <v>81.06999067257415</v>
      </c>
      <c r="N494" s="25">
        <v>41.258983809330424</v>
      </c>
      <c r="O494" s="25">
        <v>0</v>
      </c>
      <c r="P494" s="25">
        <v>30.181905946431478</v>
      </c>
      <c r="Q494" s="25">
        <v>71.440889755761901</v>
      </c>
      <c r="R494" s="25">
        <v>19.131870284269198</v>
      </c>
      <c r="T494" s="25">
        <v>10.978034089741303</v>
      </c>
      <c r="V494" s="25">
        <v>2.4866755754933254</v>
      </c>
      <c r="W494" s="25">
        <v>32.596579949503827</v>
      </c>
      <c r="Y494" s="25">
        <v>185.10746037783986</v>
      </c>
      <c r="Z494" s="25">
        <v>21.420000000000005</v>
      </c>
      <c r="AA494" s="25">
        <v>8.6418048729150243</v>
      </c>
      <c r="AB494" s="29">
        <f t="shared" si="15"/>
        <v>185.10746037783986</v>
      </c>
    </row>
    <row r="495" spans="1:28" hidden="1" x14ac:dyDescent="0.25">
      <c r="A495" s="37" t="s">
        <v>288</v>
      </c>
      <c r="B495" s="37" t="str">
        <f t="shared" si="16"/>
        <v>Orkney Islands2012</v>
      </c>
      <c r="C495" s="25" t="s">
        <v>248</v>
      </c>
      <c r="D495" s="25" t="s">
        <v>248</v>
      </c>
      <c r="E495" s="25" t="s">
        <v>275</v>
      </c>
      <c r="F495" s="25" t="s">
        <v>276</v>
      </c>
      <c r="G495" s="25">
        <v>2012</v>
      </c>
      <c r="H495" s="25">
        <v>31.069253979593384</v>
      </c>
      <c r="I495" s="25">
        <v>0</v>
      </c>
      <c r="J495" s="25">
        <v>0</v>
      </c>
      <c r="K495" s="25">
        <v>18.921595425356443</v>
      </c>
      <c r="L495" s="25">
        <v>28.715689516955884</v>
      </c>
      <c r="M495" s="25">
        <v>78.706538921905718</v>
      </c>
      <c r="N495" s="25">
        <v>43.949294645545663</v>
      </c>
      <c r="O495" s="25">
        <v>0</v>
      </c>
      <c r="P495" s="25">
        <v>29.291467010236179</v>
      </c>
      <c r="Q495" s="25">
        <v>73.240761655781839</v>
      </c>
      <c r="R495" s="25">
        <v>19.067872534232592</v>
      </c>
      <c r="T495" s="25">
        <v>10.37722880651366</v>
      </c>
      <c r="V495" s="25">
        <v>2.4843303446030038</v>
      </c>
      <c r="W495" s="25">
        <v>31.929431685349257</v>
      </c>
      <c r="Y495" s="25">
        <v>183.87673226303681</v>
      </c>
      <c r="Z495" s="25">
        <v>21.529999999999983</v>
      </c>
      <c r="AA495" s="25">
        <v>8.5404891901085449</v>
      </c>
      <c r="AB495" s="29">
        <f t="shared" si="15"/>
        <v>183.87673226303681</v>
      </c>
    </row>
    <row r="496" spans="1:28" hidden="1" x14ac:dyDescent="0.25">
      <c r="A496" s="37" t="s">
        <v>288</v>
      </c>
      <c r="B496" s="37" t="str">
        <f t="shared" si="16"/>
        <v>Orkney Islands2013</v>
      </c>
      <c r="C496" s="25" t="s">
        <v>248</v>
      </c>
      <c r="D496" s="25" t="s">
        <v>248</v>
      </c>
      <c r="E496" s="25" t="s">
        <v>275</v>
      </c>
      <c r="F496" s="25" t="s">
        <v>276</v>
      </c>
      <c r="G496" s="25">
        <v>2013</v>
      </c>
      <c r="H496" s="25">
        <v>29.445862115135032</v>
      </c>
      <c r="I496" s="25">
        <v>0</v>
      </c>
      <c r="J496" s="25">
        <v>0</v>
      </c>
      <c r="K496" s="25">
        <v>19.606378548392787</v>
      </c>
      <c r="L496" s="25">
        <v>28.136445576783135</v>
      </c>
      <c r="M496" s="25">
        <v>77.188686240310957</v>
      </c>
      <c r="N496" s="25">
        <v>38.960934927745015</v>
      </c>
      <c r="O496" s="25">
        <v>0</v>
      </c>
      <c r="P496" s="25">
        <v>28.298370443102169</v>
      </c>
      <c r="Q496" s="25">
        <v>67.259305370847187</v>
      </c>
      <c r="R496" s="25">
        <v>18.876955317768171</v>
      </c>
      <c r="T496" s="25">
        <v>10.657401561081819</v>
      </c>
      <c r="V496" s="25">
        <v>2.5609373397545268</v>
      </c>
      <c r="W496" s="25">
        <v>32.095294218604515</v>
      </c>
      <c r="Y496" s="25">
        <v>176.54328582976265</v>
      </c>
      <c r="Z496" s="25">
        <v>21.570000000000004</v>
      </c>
      <c r="AA496" s="25">
        <v>8.1846678641521837</v>
      </c>
      <c r="AB496" s="29">
        <f t="shared" si="15"/>
        <v>176.54328582976265</v>
      </c>
    </row>
    <row r="497" spans="1:28" hidden="1" x14ac:dyDescent="0.25">
      <c r="A497" s="37" t="s">
        <v>288</v>
      </c>
      <c r="B497" s="37" t="str">
        <f t="shared" si="16"/>
        <v>Perth and Kinross2005</v>
      </c>
      <c r="C497" s="25" t="s">
        <v>248</v>
      </c>
      <c r="D497" s="25" t="s">
        <v>248</v>
      </c>
      <c r="E497" s="25" t="s">
        <v>112</v>
      </c>
      <c r="F497" s="25" t="s">
        <v>277</v>
      </c>
      <c r="G497" s="25">
        <v>2005</v>
      </c>
      <c r="H497" s="25">
        <v>218.64806101293607</v>
      </c>
      <c r="I497" s="25">
        <v>76.486540112413905</v>
      </c>
      <c r="J497" s="25">
        <v>4.9800031898755454E-2</v>
      </c>
      <c r="K497" s="25">
        <v>55.52728862521402</v>
      </c>
      <c r="L497" s="25">
        <v>48.76283687238984</v>
      </c>
      <c r="M497" s="25">
        <v>399.47452665485253</v>
      </c>
      <c r="N497" s="25">
        <v>223.45821316221318</v>
      </c>
      <c r="O497" s="25">
        <v>149.20360426272021</v>
      </c>
      <c r="P497" s="25">
        <v>73.132537313682334</v>
      </c>
      <c r="Q497" s="25">
        <v>445.79435473861571</v>
      </c>
      <c r="R497" s="25">
        <v>427.89751614383647</v>
      </c>
      <c r="T497" s="25">
        <v>75.544294221226096</v>
      </c>
      <c r="V497" s="25">
        <v>2.2673938694783118</v>
      </c>
      <c r="W497" s="25">
        <v>505.70920423454089</v>
      </c>
      <c r="Y497" s="25">
        <v>1350.978085628009</v>
      </c>
      <c r="Z497" s="25">
        <v>138.05999999999997</v>
      </c>
      <c r="AA497" s="25">
        <v>9.7854417327829157</v>
      </c>
      <c r="AB497" s="29">
        <f t="shared" si="15"/>
        <v>1350.978085628009</v>
      </c>
    </row>
    <row r="498" spans="1:28" hidden="1" x14ac:dyDescent="0.25">
      <c r="A498" s="37" t="s">
        <v>288</v>
      </c>
      <c r="B498" s="37" t="str">
        <f t="shared" si="16"/>
        <v>Perth and Kinross2006</v>
      </c>
      <c r="C498" s="25" t="s">
        <v>248</v>
      </c>
      <c r="D498" s="25" t="s">
        <v>248</v>
      </c>
      <c r="E498" s="25" t="s">
        <v>112</v>
      </c>
      <c r="F498" s="25" t="s">
        <v>277</v>
      </c>
      <c r="G498" s="25">
        <v>2006</v>
      </c>
      <c r="H498" s="25">
        <v>237.82177304618153</v>
      </c>
      <c r="I498" s="25">
        <v>77.29694057818314</v>
      </c>
      <c r="J498" s="25">
        <v>5.0037998379453441E-2</v>
      </c>
      <c r="K498" s="25">
        <v>51.22751406398018</v>
      </c>
      <c r="L498" s="25">
        <v>46.186813101599725</v>
      </c>
      <c r="M498" s="25">
        <v>412.58307878832403</v>
      </c>
      <c r="N498" s="25">
        <v>228.49695897984907</v>
      </c>
      <c r="O498" s="25">
        <v>148.68476383802036</v>
      </c>
      <c r="P498" s="25">
        <v>77.441688699636686</v>
      </c>
      <c r="Q498" s="25">
        <v>454.6234115175061</v>
      </c>
      <c r="R498" s="25">
        <v>421.3958257654669</v>
      </c>
      <c r="T498" s="25">
        <v>81.438709807059283</v>
      </c>
      <c r="V498" s="25">
        <v>2.5353288477567189</v>
      </c>
      <c r="W498" s="25">
        <v>505.36986442028291</v>
      </c>
      <c r="Y498" s="25">
        <v>1372.5763547261129</v>
      </c>
      <c r="Z498" s="25">
        <v>139.38999999999996</v>
      </c>
      <c r="AA498" s="25">
        <v>9.8470216997353699</v>
      </c>
      <c r="AB498" s="29">
        <f t="shared" si="15"/>
        <v>1372.5763547261129</v>
      </c>
    </row>
    <row r="499" spans="1:28" hidden="1" x14ac:dyDescent="0.25">
      <c r="A499" s="37" t="s">
        <v>288</v>
      </c>
      <c r="B499" s="37" t="str">
        <f t="shared" si="16"/>
        <v>Perth and Kinross2007</v>
      </c>
      <c r="C499" s="25" t="s">
        <v>248</v>
      </c>
      <c r="D499" s="25" t="s">
        <v>248</v>
      </c>
      <c r="E499" s="25" t="s">
        <v>112</v>
      </c>
      <c r="F499" s="25" t="s">
        <v>277</v>
      </c>
      <c r="G499" s="25">
        <v>2007</v>
      </c>
      <c r="H499" s="25">
        <v>239.72816065288404</v>
      </c>
      <c r="I499" s="25">
        <v>68.299964552253485</v>
      </c>
      <c r="J499" s="25">
        <v>5.0705576742522573E-2</v>
      </c>
      <c r="K499" s="25">
        <v>49.214425901141261</v>
      </c>
      <c r="L499" s="25">
        <v>44.795896020631204</v>
      </c>
      <c r="M499" s="25">
        <v>402.08915270365253</v>
      </c>
      <c r="N499" s="25">
        <v>231.03409340751483</v>
      </c>
      <c r="O499" s="25">
        <v>141.15403511188427</v>
      </c>
      <c r="P499" s="25">
        <v>68.696529404133372</v>
      </c>
      <c r="Q499" s="25">
        <v>440.88465792353247</v>
      </c>
      <c r="R499" s="25">
        <v>427.87130938109135</v>
      </c>
      <c r="T499" s="25">
        <v>85.115059818620892</v>
      </c>
      <c r="V499" s="25">
        <v>2.4794234967169015</v>
      </c>
      <c r="W499" s="25">
        <v>515.46579269642916</v>
      </c>
      <c r="Y499" s="25">
        <v>1358.4396033236142</v>
      </c>
      <c r="Z499" s="25">
        <v>141.13999999999996</v>
      </c>
      <c r="AA499" s="25">
        <v>9.6247669216636993</v>
      </c>
      <c r="AB499" s="29">
        <f t="shared" si="15"/>
        <v>1358.4396033236142</v>
      </c>
    </row>
    <row r="500" spans="1:28" hidden="1" x14ac:dyDescent="0.25">
      <c r="A500" s="37" t="s">
        <v>288</v>
      </c>
      <c r="B500" s="37" t="str">
        <f t="shared" si="16"/>
        <v>Perth and Kinross2008</v>
      </c>
      <c r="C500" s="25" t="s">
        <v>248</v>
      </c>
      <c r="D500" s="25" t="s">
        <v>248</v>
      </c>
      <c r="E500" s="25" t="s">
        <v>112</v>
      </c>
      <c r="F500" s="25" t="s">
        <v>277</v>
      </c>
      <c r="G500" s="25">
        <v>2008</v>
      </c>
      <c r="H500" s="25">
        <v>237.84849408346676</v>
      </c>
      <c r="I500" s="25">
        <v>70.276271337184454</v>
      </c>
      <c r="J500" s="25">
        <v>5.4606444058655355E-2</v>
      </c>
      <c r="K500" s="25">
        <v>49.387731871981607</v>
      </c>
      <c r="L500" s="25">
        <v>43.429605987194442</v>
      </c>
      <c r="M500" s="25">
        <v>400.99670972388594</v>
      </c>
      <c r="N500" s="25">
        <v>221.17105358911007</v>
      </c>
      <c r="O500" s="25">
        <v>149.08029510918109</v>
      </c>
      <c r="P500" s="25">
        <v>72.873317243651357</v>
      </c>
      <c r="Q500" s="25">
        <v>443.12466594194251</v>
      </c>
      <c r="R500" s="25">
        <v>400.39678606210953</v>
      </c>
      <c r="T500" s="25">
        <v>84.924575584968096</v>
      </c>
      <c r="V500" s="25">
        <v>2.3403486937490388</v>
      </c>
      <c r="W500" s="25">
        <v>487.66171034082669</v>
      </c>
      <c r="Y500" s="25">
        <v>1331.7830860066554</v>
      </c>
      <c r="Z500" s="25">
        <v>143.13000000000008</v>
      </c>
      <c r="AA500" s="25">
        <v>9.3047096066977897</v>
      </c>
      <c r="AB500" s="29">
        <f t="shared" si="15"/>
        <v>1331.7830860066554</v>
      </c>
    </row>
    <row r="501" spans="1:28" hidden="1" x14ac:dyDescent="0.25">
      <c r="A501" s="37" t="s">
        <v>288</v>
      </c>
      <c r="B501" s="37" t="str">
        <f t="shared" si="16"/>
        <v>Perth and Kinross2009</v>
      </c>
      <c r="C501" s="25" t="s">
        <v>248</v>
      </c>
      <c r="D501" s="25" t="s">
        <v>248</v>
      </c>
      <c r="E501" s="25" t="s">
        <v>112</v>
      </c>
      <c r="F501" s="25" t="s">
        <v>277</v>
      </c>
      <c r="G501" s="25">
        <v>2009</v>
      </c>
      <c r="H501" s="25">
        <v>212.85263798660853</v>
      </c>
      <c r="I501" s="25">
        <v>63.886571976133844</v>
      </c>
      <c r="J501" s="25">
        <v>4.4390076428682937E-2</v>
      </c>
      <c r="K501" s="25">
        <v>49.675175724726024</v>
      </c>
      <c r="L501" s="25">
        <v>44.500006923548163</v>
      </c>
      <c r="M501" s="25">
        <v>370.95878268744525</v>
      </c>
      <c r="N501" s="25">
        <v>203.05251135030946</v>
      </c>
      <c r="O501" s="25">
        <v>135.75702454875326</v>
      </c>
      <c r="P501" s="25">
        <v>70.576835302563566</v>
      </c>
      <c r="Q501" s="25">
        <v>409.38637120162628</v>
      </c>
      <c r="R501" s="25">
        <v>390.97952608027373</v>
      </c>
      <c r="T501" s="25">
        <v>81.94548973864616</v>
      </c>
      <c r="V501" s="25">
        <v>2.1178988170819988</v>
      </c>
      <c r="W501" s="25">
        <v>475.04291463600185</v>
      </c>
      <c r="Y501" s="25">
        <v>1255.3880685250735</v>
      </c>
      <c r="Z501" s="25">
        <v>144.36999999999992</v>
      </c>
      <c r="AA501" s="25">
        <v>8.6956297605117001</v>
      </c>
      <c r="AB501" s="29">
        <f t="shared" si="15"/>
        <v>1255.3880685250735</v>
      </c>
    </row>
    <row r="502" spans="1:28" hidden="1" x14ac:dyDescent="0.25">
      <c r="A502" s="37" t="s">
        <v>288</v>
      </c>
      <c r="B502" s="37" t="str">
        <f t="shared" si="16"/>
        <v>Perth and Kinross2010</v>
      </c>
      <c r="C502" s="25" t="s">
        <v>248</v>
      </c>
      <c r="D502" s="25" t="s">
        <v>248</v>
      </c>
      <c r="E502" s="25" t="s">
        <v>112</v>
      </c>
      <c r="F502" s="25" t="s">
        <v>277</v>
      </c>
      <c r="G502" s="25">
        <v>2010</v>
      </c>
      <c r="H502" s="25">
        <v>215.55243122229825</v>
      </c>
      <c r="I502" s="25">
        <v>67.909405625538128</v>
      </c>
      <c r="J502" s="25">
        <v>4.7927522472084316E-2</v>
      </c>
      <c r="K502" s="25">
        <v>51.070374727230075</v>
      </c>
      <c r="L502" s="25">
        <v>45.164132181030446</v>
      </c>
      <c r="M502" s="25">
        <v>379.74427127856899</v>
      </c>
      <c r="N502" s="25">
        <v>208.30811968085558</v>
      </c>
      <c r="O502" s="25">
        <v>152.51769538744506</v>
      </c>
      <c r="P502" s="25">
        <v>79.087142257547058</v>
      </c>
      <c r="Q502" s="25">
        <v>439.91295732584769</v>
      </c>
      <c r="R502" s="25">
        <v>383.64024772955713</v>
      </c>
      <c r="T502" s="25">
        <v>81.878669079338067</v>
      </c>
      <c r="V502" s="25">
        <v>2.2188458707857448</v>
      </c>
      <c r="W502" s="25">
        <v>467.73776267968094</v>
      </c>
      <c r="Y502" s="25">
        <v>1287.3949912840978</v>
      </c>
      <c r="Z502" s="25">
        <v>145.59999999999997</v>
      </c>
      <c r="AA502" s="25">
        <v>8.8419985665116627</v>
      </c>
      <c r="AB502" s="29">
        <f t="shared" si="15"/>
        <v>1287.3949912840978</v>
      </c>
    </row>
    <row r="503" spans="1:28" hidden="1" x14ac:dyDescent="0.25">
      <c r="A503" s="37" t="s">
        <v>288</v>
      </c>
      <c r="B503" s="37" t="str">
        <f t="shared" si="16"/>
        <v>Perth and Kinross2011</v>
      </c>
      <c r="C503" s="25" t="s">
        <v>248</v>
      </c>
      <c r="D503" s="25" t="s">
        <v>248</v>
      </c>
      <c r="E503" s="25" t="s">
        <v>112</v>
      </c>
      <c r="F503" s="25" t="s">
        <v>277</v>
      </c>
      <c r="G503" s="25">
        <v>2011</v>
      </c>
      <c r="H503" s="25">
        <v>198.44127069478557</v>
      </c>
      <c r="I503" s="25">
        <v>58.161820448363628</v>
      </c>
      <c r="J503" s="25">
        <v>4.711425048070686E-2</v>
      </c>
      <c r="K503" s="25">
        <v>46.880160816039471</v>
      </c>
      <c r="L503" s="25">
        <v>46.166494978977305</v>
      </c>
      <c r="M503" s="25">
        <v>349.69686118864666</v>
      </c>
      <c r="N503" s="25">
        <v>190.65767153112583</v>
      </c>
      <c r="O503" s="25">
        <v>124.77069577074144</v>
      </c>
      <c r="P503" s="25">
        <v>62.699103816493</v>
      </c>
      <c r="Q503" s="25">
        <v>378.12747111836029</v>
      </c>
      <c r="R503" s="25">
        <v>390.35154050607093</v>
      </c>
      <c r="T503" s="25">
        <v>76.878517231050722</v>
      </c>
      <c r="V503" s="25">
        <v>2.1050390075811438</v>
      </c>
      <c r="W503" s="25">
        <v>469.33509674470281</v>
      </c>
      <c r="Y503" s="25">
        <v>1197.1594290517096</v>
      </c>
      <c r="Z503" s="25">
        <v>146.84999999999997</v>
      </c>
      <c r="AA503" s="25">
        <v>8.1522603272162737</v>
      </c>
      <c r="AB503" s="29">
        <f t="shared" si="15"/>
        <v>1197.1594290517096</v>
      </c>
    </row>
    <row r="504" spans="1:28" hidden="1" x14ac:dyDescent="0.25">
      <c r="A504" s="37" t="s">
        <v>288</v>
      </c>
      <c r="B504" s="37" t="str">
        <f t="shared" si="16"/>
        <v>Perth and Kinross2012</v>
      </c>
      <c r="C504" s="25" t="s">
        <v>248</v>
      </c>
      <c r="D504" s="25" t="s">
        <v>248</v>
      </c>
      <c r="E504" s="25" t="s">
        <v>112</v>
      </c>
      <c r="F504" s="25" t="s">
        <v>277</v>
      </c>
      <c r="G504" s="25">
        <v>2012</v>
      </c>
      <c r="H504" s="25">
        <v>205.20695498422447</v>
      </c>
      <c r="I504" s="25">
        <v>68.370135588874405</v>
      </c>
      <c r="J504" s="25">
        <v>4.4145472836666672E-2</v>
      </c>
      <c r="K504" s="25">
        <v>45.836978942760311</v>
      </c>
      <c r="L504" s="25">
        <v>45.755381530174539</v>
      </c>
      <c r="M504" s="25">
        <v>365.21359651887036</v>
      </c>
      <c r="N504" s="25">
        <v>203.21233794648239</v>
      </c>
      <c r="O504" s="25">
        <v>140.70268243815434</v>
      </c>
      <c r="P504" s="25">
        <v>61.290829892404389</v>
      </c>
      <c r="Q504" s="25">
        <v>405.20585027704112</v>
      </c>
      <c r="R504" s="25">
        <v>385.99442776667127</v>
      </c>
      <c r="T504" s="25">
        <v>72.6539331711963</v>
      </c>
      <c r="V504" s="25">
        <v>2.0287630006941928</v>
      </c>
      <c r="W504" s="25">
        <v>460.67712393856175</v>
      </c>
      <c r="Y504" s="25">
        <v>1231.0965707344733</v>
      </c>
      <c r="Z504" s="25">
        <v>147.7399999999999</v>
      </c>
      <c r="AA504" s="25">
        <v>8.3328588786684321</v>
      </c>
      <c r="AB504" s="29">
        <f t="shared" si="15"/>
        <v>1231.0965707344733</v>
      </c>
    </row>
    <row r="505" spans="1:28" hidden="1" x14ac:dyDescent="0.25">
      <c r="A505" s="37" t="s">
        <v>288</v>
      </c>
      <c r="B505" s="37" t="str">
        <f t="shared" si="16"/>
        <v>Perth and Kinross2013</v>
      </c>
      <c r="C505" s="25" t="s">
        <v>248</v>
      </c>
      <c r="D505" s="25" t="s">
        <v>248</v>
      </c>
      <c r="E505" s="25" t="s">
        <v>112</v>
      </c>
      <c r="F505" s="25" t="s">
        <v>277</v>
      </c>
      <c r="G505" s="25">
        <v>2013</v>
      </c>
      <c r="H505" s="25">
        <v>190.23243155285954</v>
      </c>
      <c r="I505" s="25">
        <v>75.841366761457152</v>
      </c>
      <c r="J505" s="25">
        <v>4.5939628197332646E-2</v>
      </c>
      <c r="K505" s="25">
        <v>39.996778564456065</v>
      </c>
      <c r="L505" s="25">
        <v>44.189825174463216</v>
      </c>
      <c r="M505" s="25">
        <v>350.30634168143337</v>
      </c>
      <c r="N505" s="25">
        <v>178.75121248619502</v>
      </c>
      <c r="O505" s="25">
        <v>145.1560343255785</v>
      </c>
      <c r="P505" s="25">
        <v>60.67019126560082</v>
      </c>
      <c r="Q505" s="25">
        <v>384.57743807737432</v>
      </c>
      <c r="R505" s="25">
        <v>384.03609969021068</v>
      </c>
      <c r="T505" s="25">
        <v>74.500444196443027</v>
      </c>
      <c r="V505" s="25">
        <v>2.0882608757985399</v>
      </c>
      <c r="W505" s="25">
        <v>460.62480476245224</v>
      </c>
      <c r="Y505" s="25">
        <v>1195.50858452126</v>
      </c>
      <c r="Z505" s="25">
        <v>147.75</v>
      </c>
      <c r="AA505" s="25">
        <v>8.0914286600423679</v>
      </c>
      <c r="AB505" s="29">
        <f t="shared" si="15"/>
        <v>1195.50858452126</v>
      </c>
    </row>
    <row r="506" spans="1:28" hidden="1" x14ac:dyDescent="0.25">
      <c r="A506" s="37" t="s">
        <v>288</v>
      </c>
      <c r="B506" s="37" t="str">
        <f t="shared" si="16"/>
        <v>Renfrewshire2005</v>
      </c>
      <c r="C506" s="25" t="s">
        <v>248</v>
      </c>
      <c r="D506" s="25" t="s">
        <v>248</v>
      </c>
      <c r="E506" s="25" t="s">
        <v>113</v>
      </c>
      <c r="F506" s="25" t="s">
        <v>278</v>
      </c>
      <c r="G506" s="25">
        <v>2005</v>
      </c>
      <c r="H506" s="25">
        <v>298.15486085525987</v>
      </c>
      <c r="I506" s="25">
        <v>140.28834309558783</v>
      </c>
      <c r="J506" s="25">
        <v>0</v>
      </c>
      <c r="K506" s="25">
        <v>227.326425288135</v>
      </c>
      <c r="L506" s="25">
        <v>5.3489267597489389</v>
      </c>
      <c r="M506" s="25">
        <v>671.11855599873161</v>
      </c>
      <c r="N506" s="25">
        <v>196.64771025048384</v>
      </c>
      <c r="O506" s="25">
        <v>242.82898465053759</v>
      </c>
      <c r="P506" s="25">
        <v>6.5426072579565595</v>
      </c>
      <c r="Q506" s="25">
        <v>446.01930215897801</v>
      </c>
      <c r="R506" s="25">
        <v>128.72731252616751</v>
      </c>
      <c r="T506" s="25">
        <v>120.90496466234572</v>
      </c>
      <c r="V506" s="25">
        <v>15.578536177699151</v>
      </c>
      <c r="W506" s="25">
        <v>265.21081336621239</v>
      </c>
      <c r="Y506" s="25">
        <v>1382.3486715239221</v>
      </c>
      <c r="Z506" s="25">
        <v>171.43</v>
      </c>
      <c r="AA506" s="25">
        <v>8.0636333869446535</v>
      </c>
      <c r="AB506" s="29">
        <f t="shared" si="15"/>
        <v>1382.3486715239221</v>
      </c>
    </row>
    <row r="507" spans="1:28" hidden="1" x14ac:dyDescent="0.25">
      <c r="A507" s="37" t="s">
        <v>288</v>
      </c>
      <c r="B507" s="37" t="str">
        <f t="shared" si="16"/>
        <v>Renfrewshire2006</v>
      </c>
      <c r="C507" s="25" t="s">
        <v>248</v>
      </c>
      <c r="D507" s="25" t="s">
        <v>248</v>
      </c>
      <c r="E507" s="25" t="s">
        <v>113</v>
      </c>
      <c r="F507" s="25" t="s">
        <v>278</v>
      </c>
      <c r="G507" s="25">
        <v>2006</v>
      </c>
      <c r="H507" s="25">
        <v>325.31769498244432</v>
      </c>
      <c r="I507" s="25">
        <v>136.08720766515231</v>
      </c>
      <c r="J507" s="25">
        <v>0</v>
      </c>
      <c r="K507" s="25">
        <v>181.8364996230552</v>
      </c>
      <c r="L507" s="25">
        <v>5.0562895946704964</v>
      </c>
      <c r="M507" s="25">
        <v>648.29769186532235</v>
      </c>
      <c r="N507" s="25">
        <v>202.74133318897472</v>
      </c>
      <c r="O507" s="25">
        <v>232.3069472728626</v>
      </c>
      <c r="P507" s="25">
        <v>6.3466230185973966</v>
      </c>
      <c r="Q507" s="25">
        <v>441.39490348043466</v>
      </c>
      <c r="R507" s="25">
        <v>126.00528980097997</v>
      </c>
      <c r="T507" s="25">
        <v>121.59940107629691</v>
      </c>
      <c r="V507" s="25">
        <v>15.998013387385658</v>
      </c>
      <c r="W507" s="25">
        <v>263.60270426466252</v>
      </c>
      <c r="Y507" s="25">
        <v>1353.2952996104198</v>
      </c>
      <c r="Z507" s="25">
        <v>171.2700000000001</v>
      </c>
      <c r="AA507" s="25">
        <v>7.9015314976961468</v>
      </c>
      <c r="AB507" s="29">
        <f t="shared" si="15"/>
        <v>1353.2952996104198</v>
      </c>
    </row>
    <row r="508" spans="1:28" hidden="1" x14ac:dyDescent="0.25">
      <c r="A508" s="37" t="s">
        <v>288</v>
      </c>
      <c r="B508" s="37" t="str">
        <f t="shared" si="16"/>
        <v>Renfrewshire2007</v>
      </c>
      <c r="C508" s="25" t="s">
        <v>248</v>
      </c>
      <c r="D508" s="25" t="s">
        <v>248</v>
      </c>
      <c r="E508" s="25" t="s">
        <v>113</v>
      </c>
      <c r="F508" s="25" t="s">
        <v>278</v>
      </c>
      <c r="G508" s="25">
        <v>2007</v>
      </c>
      <c r="H508" s="25">
        <v>324.30849477455735</v>
      </c>
      <c r="I508" s="25">
        <v>126.18784758987793</v>
      </c>
      <c r="J508" s="25">
        <v>0</v>
      </c>
      <c r="K508" s="25">
        <v>187.61982006154233</v>
      </c>
      <c r="L508" s="25">
        <v>4.8259200333593935</v>
      </c>
      <c r="M508" s="25">
        <v>642.94208245933692</v>
      </c>
      <c r="N508" s="25">
        <v>198.41389028632926</v>
      </c>
      <c r="O508" s="25">
        <v>225.67419274823473</v>
      </c>
      <c r="P508" s="25">
        <v>5.8033569583415758</v>
      </c>
      <c r="Q508" s="25">
        <v>429.89143999290553</v>
      </c>
      <c r="R508" s="25">
        <v>123.90468200462877</v>
      </c>
      <c r="T508" s="25">
        <v>127.39257765930549</v>
      </c>
      <c r="V508" s="25">
        <v>16.290673579370061</v>
      </c>
      <c r="W508" s="25">
        <v>267.58793324330429</v>
      </c>
      <c r="Y508" s="25">
        <v>1340.4214556955467</v>
      </c>
      <c r="Z508" s="25">
        <v>171.86000000000004</v>
      </c>
      <c r="AA508" s="25">
        <v>7.7994964255530457</v>
      </c>
      <c r="AB508" s="29">
        <f t="shared" si="15"/>
        <v>1340.4214556955467</v>
      </c>
    </row>
    <row r="509" spans="1:28" hidden="1" x14ac:dyDescent="0.25">
      <c r="A509" s="37" t="s">
        <v>288</v>
      </c>
      <c r="B509" s="37" t="str">
        <f t="shared" si="16"/>
        <v>Renfrewshire2008</v>
      </c>
      <c r="C509" s="25" t="s">
        <v>248</v>
      </c>
      <c r="D509" s="25" t="s">
        <v>248</v>
      </c>
      <c r="E509" s="25" t="s">
        <v>113</v>
      </c>
      <c r="F509" s="25" t="s">
        <v>278</v>
      </c>
      <c r="G509" s="25">
        <v>2008</v>
      </c>
      <c r="H509" s="25">
        <v>291.70845910974055</v>
      </c>
      <c r="I509" s="25">
        <v>122.30553731456614</v>
      </c>
      <c r="J509" s="25">
        <v>0</v>
      </c>
      <c r="K509" s="25">
        <v>143.04853399314243</v>
      </c>
      <c r="L509" s="25">
        <v>4.7128980832164791</v>
      </c>
      <c r="M509" s="25">
        <v>561.77542850066561</v>
      </c>
      <c r="N509" s="25">
        <v>190.39511177314756</v>
      </c>
      <c r="O509" s="25">
        <v>236.74830524116089</v>
      </c>
      <c r="P509" s="25">
        <v>6.2205237381710097</v>
      </c>
      <c r="Q509" s="25">
        <v>433.36394075247944</v>
      </c>
      <c r="R509" s="25">
        <v>120.97819476446909</v>
      </c>
      <c r="T509" s="25">
        <v>126.14529478247159</v>
      </c>
      <c r="V509" s="25">
        <v>15.908174609714228</v>
      </c>
      <c r="W509" s="25">
        <v>263.03166415665493</v>
      </c>
      <c r="Y509" s="25">
        <v>1258.1710334098002</v>
      </c>
      <c r="Z509" s="25">
        <v>172.64000000000004</v>
      </c>
      <c r="AA509" s="25">
        <v>7.2878303603440679</v>
      </c>
      <c r="AB509" s="29">
        <f t="shared" si="15"/>
        <v>1258.1710334098002</v>
      </c>
    </row>
    <row r="510" spans="1:28" hidden="1" x14ac:dyDescent="0.25">
      <c r="A510" s="37" t="s">
        <v>288</v>
      </c>
      <c r="B510" s="37" t="str">
        <f t="shared" si="16"/>
        <v>Renfrewshire2009</v>
      </c>
      <c r="C510" s="25" t="s">
        <v>248</v>
      </c>
      <c r="D510" s="25" t="s">
        <v>248</v>
      </c>
      <c r="E510" s="25" t="s">
        <v>113</v>
      </c>
      <c r="F510" s="25" t="s">
        <v>278</v>
      </c>
      <c r="G510" s="25">
        <v>2009</v>
      </c>
      <c r="H510" s="25">
        <v>266.91207168904015</v>
      </c>
      <c r="I510" s="25">
        <v>114.11451208714951</v>
      </c>
      <c r="J510" s="25">
        <v>0</v>
      </c>
      <c r="K510" s="25">
        <v>150.32685508615734</v>
      </c>
      <c r="L510" s="25">
        <v>4.8289849825499314</v>
      </c>
      <c r="M510" s="25">
        <v>536.18242384489702</v>
      </c>
      <c r="N510" s="25">
        <v>170.28082141025652</v>
      </c>
      <c r="O510" s="25">
        <v>215.45839561143319</v>
      </c>
      <c r="P510" s="25">
        <v>5.6852600679040561</v>
      </c>
      <c r="Q510" s="25">
        <v>391.42447708959372</v>
      </c>
      <c r="R510" s="25">
        <v>117.46515164398886</v>
      </c>
      <c r="T510" s="25">
        <v>120.21259731952702</v>
      </c>
      <c r="V510" s="25">
        <v>14.925260727454294</v>
      </c>
      <c r="W510" s="25">
        <v>252.60300969097017</v>
      </c>
      <c r="Y510" s="25">
        <v>1180.2099106254609</v>
      </c>
      <c r="Z510" s="25">
        <v>173.0200000000001</v>
      </c>
      <c r="AA510" s="25">
        <v>6.821234022803492</v>
      </c>
      <c r="AB510" s="29">
        <f t="shared" si="15"/>
        <v>1180.2099106254609</v>
      </c>
    </row>
    <row r="511" spans="1:28" hidden="1" x14ac:dyDescent="0.25">
      <c r="A511" s="37" t="s">
        <v>288</v>
      </c>
      <c r="B511" s="37" t="str">
        <f t="shared" si="16"/>
        <v>Renfrewshire2010</v>
      </c>
      <c r="C511" s="25" t="s">
        <v>248</v>
      </c>
      <c r="D511" s="25" t="s">
        <v>248</v>
      </c>
      <c r="E511" s="25" t="s">
        <v>113</v>
      </c>
      <c r="F511" s="25" t="s">
        <v>278</v>
      </c>
      <c r="G511" s="25">
        <v>2010</v>
      </c>
      <c r="H511" s="25">
        <v>282.00695078629326</v>
      </c>
      <c r="I511" s="25">
        <v>134.81479737028889</v>
      </c>
      <c r="J511" s="25">
        <v>0</v>
      </c>
      <c r="K511" s="25">
        <v>167.71407498514503</v>
      </c>
      <c r="L511" s="25">
        <v>4.8816841596904643</v>
      </c>
      <c r="M511" s="25">
        <v>589.41750730141769</v>
      </c>
      <c r="N511" s="25">
        <v>169.97847554309283</v>
      </c>
      <c r="O511" s="25">
        <v>236.81538756101091</v>
      </c>
      <c r="P511" s="25">
        <v>6.1435871699891251</v>
      </c>
      <c r="Q511" s="25">
        <v>412.93745027409284</v>
      </c>
      <c r="R511" s="25">
        <v>115.13163332140967</v>
      </c>
      <c r="T511" s="25">
        <v>119.7585206185782</v>
      </c>
      <c r="V511" s="25">
        <v>14.551779497072207</v>
      </c>
      <c r="W511" s="25">
        <v>249.44193343706007</v>
      </c>
      <c r="Y511" s="25">
        <v>1251.7968910125705</v>
      </c>
      <c r="Z511" s="25">
        <v>173.6999999999999</v>
      </c>
      <c r="AA511" s="25">
        <v>7.20666028216794</v>
      </c>
      <c r="AB511" s="29">
        <f t="shared" si="15"/>
        <v>1251.7968910125705</v>
      </c>
    </row>
    <row r="512" spans="1:28" hidden="1" x14ac:dyDescent="0.25">
      <c r="A512" s="37" t="s">
        <v>288</v>
      </c>
      <c r="B512" s="37" t="str">
        <f t="shared" si="16"/>
        <v>Renfrewshire2011</v>
      </c>
      <c r="C512" s="25" t="s">
        <v>248</v>
      </c>
      <c r="D512" s="25" t="s">
        <v>248</v>
      </c>
      <c r="E512" s="25" t="s">
        <v>113</v>
      </c>
      <c r="F512" s="25" t="s">
        <v>278</v>
      </c>
      <c r="G512" s="25">
        <v>2011</v>
      </c>
      <c r="H512" s="25">
        <v>258.5058984888858</v>
      </c>
      <c r="I512" s="25">
        <v>110.77589686459457</v>
      </c>
      <c r="J512" s="25">
        <v>0</v>
      </c>
      <c r="K512" s="25">
        <v>146.90204322189712</v>
      </c>
      <c r="L512" s="25">
        <v>4.9494354943449572</v>
      </c>
      <c r="M512" s="25">
        <v>521.13327406972246</v>
      </c>
      <c r="N512" s="25">
        <v>160.66957833107526</v>
      </c>
      <c r="O512" s="25">
        <v>196.83693042186877</v>
      </c>
      <c r="P512" s="25">
        <v>5.405180646262334</v>
      </c>
      <c r="Q512" s="25">
        <v>362.91168939920635</v>
      </c>
      <c r="R512" s="25">
        <v>113.23430150019077</v>
      </c>
      <c r="T512" s="25">
        <v>115.96648848508286</v>
      </c>
      <c r="V512" s="25">
        <v>14.943841964142763</v>
      </c>
      <c r="W512" s="25">
        <v>244.14463194941638</v>
      </c>
      <c r="Y512" s="25">
        <v>1128.1895954183453</v>
      </c>
      <c r="Z512" s="25">
        <v>174.6999999999999</v>
      </c>
      <c r="AA512" s="25">
        <v>6.457868319509708</v>
      </c>
      <c r="AB512" s="29">
        <f t="shared" si="15"/>
        <v>1128.1895954183453</v>
      </c>
    </row>
    <row r="513" spans="1:28" hidden="1" x14ac:dyDescent="0.25">
      <c r="A513" s="37" t="s">
        <v>288</v>
      </c>
      <c r="B513" s="37" t="str">
        <f t="shared" si="16"/>
        <v>Renfrewshire2012</v>
      </c>
      <c r="C513" s="25" t="s">
        <v>248</v>
      </c>
      <c r="D513" s="25" t="s">
        <v>248</v>
      </c>
      <c r="E513" s="25" t="s">
        <v>113</v>
      </c>
      <c r="F513" s="25" t="s">
        <v>278</v>
      </c>
      <c r="G513" s="25">
        <v>2012</v>
      </c>
      <c r="H513" s="25">
        <v>273.97039018370896</v>
      </c>
      <c r="I513" s="25">
        <v>128.17294888355394</v>
      </c>
      <c r="J513" s="25">
        <v>0</v>
      </c>
      <c r="K513" s="25">
        <v>119.90230199645092</v>
      </c>
      <c r="L513" s="25">
        <v>4.9254612089700505</v>
      </c>
      <c r="M513" s="25">
        <v>526.97110227268388</v>
      </c>
      <c r="N513" s="25">
        <v>167.19039811006215</v>
      </c>
      <c r="O513" s="25">
        <v>213.36610512995634</v>
      </c>
      <c r="P513" s="25">
        <v>5.269617569726682</v>
      </c>
      <c r="Q513" s="25">
        <v>385.82612080974519</v>
      </c>
      <c r="R513" s="25">
        <v>111.17899635565692</v>
      </c>
      <c r="T513" s="25">
        <v>112.77815052141528</v>
      </c>
      <c r="V513" s="25">
        <v>14.904455507392495</v>
      </c>
      <c r="W513" s="25">
        <v>238.8616023844647</v>
      </c>
      <c r="Y513" s="25">
        <v>1151.6588254668936</v>
      </c>
      <c r="Z513" s="25">
        <v>174.31000000000006</v>
      </c>
      <c r="AA513" s="25">
        <v>6.6069578651075282</v>
      </c>
      <c r="AB513" s="29">
        <f t="shared" si="15"/>
        <v>1151.6588254668936</v>
      </c>
    </row>
    <row r="514" spans="1:28" hidden="1" x14ac:dyDescent="0.25">
      <c r="A514" s="37" t="s">
        <v>288</v>
      </c>
      <c r="B514" s="37" t="str">
        <f t="shared" si="16"/>
        <v>Renfrewshire2013</v>
      </c>
      <c r="C514" s="25" t="s">
        <v>248</v>
      </c>
      <c r="D514" s="25" t="s">
        <v>248</v>
      </c>
      <c r="E514" s="25" t="s">
        <v>113</v>
      </c>
      <c r="F514" s="25" t="s">
        <v>278</v>
      </c>
      <c r="G514" s="25">
        <v>2013</v>
      </c>
      <c r="H514" s="25">
        <v>253.26556207478868</v>
      </c>
      <c r="I514" s="25">
        <v>126.1654261519719</v>
      </c>
      <c r="J514" s="25">
        <v>0</v>
      </c>
      <c r="K514" s="25">
        <v>114.63049256511009</v>
      </c>
      <c r="L514" s="25">
        <v>4.8107146790974333</v>
      </c>
      <c r="M514" s="25">
        <v>498.87219547096811</v>
      </c>
      <c r="N514" s="25">
        <v>151.80566537134172</v>
      </c>
      <c r="O514" s="25">
        <v>220.42887951583103</v>
      </c>
      <c r="P514" s="25">
        <v>5.5749829041360366</v>
      </c>
      <c r="Q514" s="25">
        <v>377.80952779130882</v>
      </c>
      <c r="R514" s="25">
        <v>110.59937222639979</v>
      </c>
      <c r="T514" s="25">
        <v>111.7358114003918</v>
      </c>
      <c r="V514" s="25">
        <v>15.351352505185339</v>
      </c>
      <c r="W514" s="25">
        <v>237.68653613197694</v>
      </c>
      <c r="Y514" s="25">
        <v>1114.368259394254</v>
      </c>
      <c r="Z514" s="25">
        <v>173.9</v>
      </c>
      <c r="AA514" s="25">
        <v>6.4080980988743761</v>
      </c>
      <c r="AB514" s="29">
        <f t="shared" si="15"/>
        <v>1114.368259394254</v>
      </c>
    </row>
    <row r="515" spans="1:28" hidden="1" x14ac:dyDescent="0.25">
      <c r="A515" s="37" t="s">
        <v>288</v>
      </c>
      <c r="B515" s="37" t="str">
        <f t="shared" si="16"/>
        <v>Scottish Borders2005</v>
      </c>
      <c r="C515" s="25" t="s">
        <v>248</v>
      </c>
      <c r="D515" s="25" t="s">
        <v>248</v>
      </c>
      <c r="E515" s="25" t="s">
        <v>114</v>
      </c>
      <c r="F515" s="25" t="s">
        <v>279</v>
      </c>
      <c r="G515" s="25">
        <v>2005</v>
      </c>
      <c r="H515" s="25">
        <v>172.84146588172646</v>
      </c>
      <c r="I515" s="25">
        <v>75.39398166631814</v>
      </c>
      <c r="J515" s="25">
        <v>0</v>
      </c>
      <c r="K515" s="25">
        <v>74.976528766198086</v>
      </c>
      <c r="L515" s="25">
        <v>84.502107529966182</v>
      </c>
      <c r="M515" s="25">
        <v>407.71408384420886</v>
      </c>
      <c r="N515" s="25">
        <v>158.47654743957773</v>
      </c>
      <c r="O515" s="25">
        <v>112.72523726156456</v>
      </c>
      <c r="P515" s="25">
        <v>84.427560245057265</v>
      </c>
      <c r="Q515" s="25">
        <v>355.62934494619958</v>
      </c>
      <c r="R515" s="25">
        <v>211.70293025396353</v>
      </c>
      <c r="T515" s="25">
        <v>69.938056516141302</v>
      </c>
      <c r="V515" s="25">
        <v>1.1282031071949403</v>
      </c>
      <c r="W515" s="25">
        <v>282.76918987729982</v>
      </c>
      <c r="Y515" s="25">
        <v>1046.1126186677081</v>
      </c>
      <c r="Z515" s="25">
        <v>110.25</v>
      </c>
      <c r="AA515" s="25">
        <v>9.4885498291855619</v>
      </c>
      <c r="AB515" s="29">
        <f t="shared" ref="AB515:AB577" si="17">Y515-X515</f>
        <v>1046.1126186677081</v>
      </c>
    </row>
    <row r="516" spans="1:28" hidden="1" x14ac:dyDescent="0.25">
      <c r="A516" s="37" t="s">
        <v>288</v>
      </c>
      <c r="B516" s="37" t="str">
        <f t="shared" si="16"/>
        <v>Scottish Borders2006</v>
      </c>
      <c r="C516" s="25" t="s">
        <v>248</v>
      </c>
      <c r="D516" s="25" t="s">
        <v>248</v>
      </c>
      <c r="E516" s="25" t="s">
        <v>114</v>
      </c>
      <c r="F516" s="25" t="s">
        <v>279</v>
      </c>
      <c r="G516" s="25">
        <v>2006</v>
      </c>
      <c r="H516" s="25">
        <v>181.23323620607545</v>
      </c>
      <c r="I516" s="25">
        <v>69.574022659365781</v>
      </c>
      <c r="J516" s="25">
        <v>0</v>
      </c>
      <c r="K516" s="25">
        <v>71.186078329180233</v>
      </c>
      <c r="L516" s="25">
        <v>79.930158251882148</v>
      </c>
      <c r="M516" s="25">
        <v>401.92349544650358</v>
      </c>
      <c r="N516" s="25">
        <v>162.01394201478357</v>
      </c>
      <c r="O516" s="25">
        <v>111.83091438595325</v>
      </c>
      <c r="P516" s="25">
        <v>87.402231345589144</v>
      </c>
      <c r="Q516" s="25">
        <v>361.24708774632597</v>
      </c>
      <c r="R516" s="25">
        <v>211.80007687455802</v>
      </c>
      <c r="T516" s="25">
        <v>72.108046216003089</v>
      </c>
      <c r="V516" s="25">
        <v>1.2708372659549505</v>
      </c>
      <c r="W516" s="25">
        <v>285.17896035651603</v>
      </c>
      <c r="Y516" s="25">
        <v>1048.3495435493455</v>
      </c>
      <c r="Z516" s="25">
        <v>110.86000000000001</v>
      </c>
      <c r="AA516" s="25">
        <v>9.4565176217693079</v>
      </c>
      <c r="AB516" s="29">
        <f t="shared" si="17"/>
        <v>1048.3495435493455</v>
      </c>
    </row>
    <row r="517" spans="1:28" hidden="1" x14ac:dyDescent="0.25">
      <c r="A517" s="37" t="s">
        <v>288</v>
      </c>
      <c r="B517" s="37" t="str">
        <f t="shared" si="16"/>
        <v>Scottish Borders2007</v>
      </c>
      <c r="C517" s="25" t="s">
        <v>248</v>
      </c>
      <c r="D517" s="25" t="s">
        <v>248</v>
      </c>
      <c r="E517" s="25" t="s">
        <v>114</v>
      </c>
      <c r="F517" s="25" t="s">
        <v>279</v>
      </c>
      <c r="G517" s="25">
        <v>2007</v>
      </c>
      <c r="H517" s="25">
        <v>183.44322850194698</v>
      </c>
      <c r="I517" s="25">
        <v>62.850146261513459</v>
      </c>
      <c r="J517" s="25">
        <v>0</v>
      </c>
      <c r="K517" s="25">
        <v>67.103929950376923</v>
      </c>
      <c r="L517" s="25">
        <v>77.642746756245316</v>
      </c>
      <c r="M517" s="25">
        <v>391.04005147008263</v>
      </c>
      <c r="N517" s="25">
        <v>162.97857558258934</v>
      </c>
      <c r="O517" s="25">
        <v>111.03739982013624</v>
      </c>
      <c r="P517" s="25">
        <v>79.788312151132601</v>
      </c>
      <c r="Q517" s="25">
        <v>353.80428755385822</v>
      </c>
      <c r="R517" s="25">
        <v>211.26751462627331</v>
      </c>
      <c r="T517" s="25">
        <v>75.332329461627268</v>
      </c>
      <c r="V517" s="25">
        <v>1.2369497041093374</v>
      </c>
      <c r="W517" s="25">
        <v>287.83679379200993</v>
      </c>
      <c r="Y517" s="25">
        <v>1032.6811328159506</v>
      </c>
      <c r="Z517" s="25">
        <v>112.19999999999996</v>
      </c>
      <c r="AA517" s="25">
        <v>9.2039316650263014</v>
      </c>
      <c r="AB517" s="29">
        <f t="shared" si="17"/>
        <v>1032.6811328159506</v>
      </c>
    </row>
    <row r="518" spans="1:28" hidden="1" x14ac:dyDescent="0.25">
      <c r="A518" s="37" t="s">
        <v>288</v>
      </c>
      <c r="B518" s="37" t="str">
        <f t="shared" si="16"/>
        <v>Scottish Borders2008</v>
      </c>
      <c r="C518" s="25" t="s">
        <v>248</v>
      </c>
      <c r="D518" s="25" t="s">
        <v>248</v>
      </c>
      <c r="E518" s="25" t="s">
        <v>114</v>
      </c>
      <c r="F518" s="25" t="s">
        <v>279</v>
      </c>
      <c r="G518" s="25">
        <v>2008</v>
      </c>
      <c r="H518" s="25">
        <v>168.60121212032655</v>
      </c>
      <c r="I518" s="25">
        <v>63.97021312062278</v>
      </c>
      <c r="J518" s="25">
        <v>0</v>
      </c>
      <c r="K518" s="25">
        <v>63.880014477334186</v>
      </c>
      <c r="L518" s="25">
        <v>74.56994476954219</v>
      </c>
      <c r="M518" s="25">
        <v>371.02138448782569</v>
      </c>
      <c r="N518" s="25">
        <v>157.76352964439337</v>
      </c>
      <c r="O518" s="25">
        <v>115.47131279558099</v>
      </c>
      <c r="P518" s="25">
        <v>85.68995030594769</v>
      </c>
      <c r="Q518" s="25">
        <v>358.9247927459221</v>
      </c>
      <c r="R518" s="25">
        <v>200.33076754975491</v>
      </c>
      <c r="T518" s="25">
        <v>75.463505474099676</v>
      </c>
      <c r="V518" s="25">
        <v>1.1792730301038876</v>
      </c>
      <c r="W518" s="25">
        <v>276.9735460539585</v>
      </c>
      <c r="Y518" s="25">
        <v>1006.9197232877061</v>
      </c>
      <c r="Z518" s="25">
        <v>113.36000000000001</v>
      </c>
      <c r="AA518" s="25">
        <v>8.8824957947045338</v>
      </c>
      <c r="AB518" s="29">
        <f t="shared" si="17"/>
        <v>1006.9197232877061</v>
      </c>
    </row>
    <row r="519" spans="1:28" hidden="1" x14ac:dyDescent="0.25">
      <c r="A519" s="37" t="s">
        <v>288</v>
      </c>
      <c r="B519" s="37" t="str">
        <f t="shared" si="16"/>
        <v>Scottish Borders2009</v>
      </c>
      <c r="C519" s="25" t="s">
        <v>248</v>
      </c>
      <c r="D519" s="25" t="s">
        <v>248</v>
      </c>
      <c r="E519" s="25" t="s">
        <v>114</v>
      </c>
      <c r="F519" s="25" t="s">
        <v>279</v>
      </c>
      <c r="G519" s="25">
        <v>2009</v>
      </c>
      <c r="H519" s="25">
        <v>154.53917948609217</v>
      </c>
      <c r="I519" s="25">
        <v>58.771574297688069</v>
      </c>
      <c r="J519" s="25">
        <v>0</v>
      </c>
      <c r="K519" s="25">
        <v>62.290250789805974</v>
      </c>
      <c r="L519" s="25">
        <v>77.453768688428553</v>
      </c>
      <c r="M519" s="25">
        <v>353.05477326201475</v>
      </c>
      <c r="N519" s="25">
        <v>142.40340384748322</v>
      </c>
      <c r="O519" s="25">
        <v>103.54470982281234</v>
      </c>
      <c r="P519" s="25">
        <v>80.514922804330084</v>
      </c>
      <c r="Q519" s="25">
        <v>326.46303647462565</v>
      </c>
      <c r="R519" s="25">
        <v>197.43043764004673</v>
      </c>
      <c r="T519" s="25">
        <v>72.438962147083814</v>
      </c>
      <c r="V519" s="25">
        <v>1.0633941645702607</v>
      </c>
      <c r="W519" s="25">
        <v>270.93279395170077</v>
      </c>
      <c r="Y519" s="25">
        <v>950.45060368834118</v>
      </c>
      <c r="Z519" s="25">
        <v>113.59000000000003</v>
      </c>
      <c r="AA519" s="25">
        <v>8.3673792031722947</v>
      </c>
      <c r="AB519" s="29">
        <f t="shared" si="17"/>
        <v>950.45060368834118</v>
      </c>
    </row>
    <row r="520" spans="1:28" hidden="1" x14ac:dyDescent="0.25">
      <c r="A520" s="37" t="s">
        <v>288</v>
      </c>
      <c r="B520" s="37" t="str">
        <f t="shared" si="16"/>
        <v>Scottish Borders2010</v>
      </c>
      <c r="C520" s="25" t="s">
        <v>248</v>
      </c>
      <c r="D520" s="25" t="s">
        <v>248</v>
      </c>
      <c r="E520" s="25" t="s">
        <v>114</v>
      </c>
      <c r="F520" s="25" t="s">
        <v>279</v>
      </c>
      <c r="G520" s="25">
        <v>2010</v>
      </c>
      <c r="H520" s="25">
        <v>164.6204936539325</v>
      </c>
      <c r="I520" s="25">
        <v>65.653384988258892</v>
      </c>
      <c r="J520" s="25">
        <v>0</v>
      </c>
      <c r="K520" s="25">
        <v>75.404279206601828</v>
      </c>
      <c r="L520" s="25">
        <v>78.402381466747983</v>
      </c>
      <c r="M520" s="25">
        <v>384.08053931554116</v>
      </c>
      <c r="N520" s="25">
        <v>144.25414270058212</v>
      </c>
      <c r="O520" s="25">
        <v>115.94581390279663</v>
      </c>
      <c r="P520" s="25">
        <v>89.270064077652677</v>
      </c>
      <c r="Q520" s="25">
        <v>349.47002068103143</v>
      </c>
      <c r="R520" s="25">
        <v>195.35259800869548</v>
      </c>
      <c r="T520" s="25">
        <v>72.452917717246279</v>
      </c>
      <c r="V520" s="25">
        <v>1.1225256265386541</v>
      </c>
      <c r="W520" s="25">
        <v>268.92804135248042</v>
      </c>
      <c r="Y520" s="25">
        <v>1002.478601349053</v>
      </c>
      <c r="Z520" s="25">
        <v>113.69000000000004</v>
      </c>
      <c r="AA520" s="25">
        <v>8.8176497611843843</v>
      </c>
      <c r="AB520" s="29">
        <f t="shared" si="17"/>
        <v>1002.478601349053</v>
      </c>
    </row>
    <row r="521" spans="1:28" hidden="1" x14ac:dyDescent="0.25">
      <c r="A521" s="37" t="s">
        <v>288</v>
      </c>
      <c r="B521" s="37" t="str">
        <f t="shared" si="16"/>
        <v>Scottish Borders2011</v>
      </c>
      <c r="C521" s="25" t="s">
        <v>248</v>
      </c>
      <c r="D521" s="25" t="s">
        <v>248</v>
      </c>
      <c r="E521" s="25" t="s">
        <v>114</v>
      </c>
      <c r="F521" s="25" t="s">
        <v>279</v>
      </c>
      <c r="G521" s="25">
        <v>2011</v>
      </c>
      <c r="H521" s="25">
        <v>155.07189599178892</v>
      </c>
      <c r="I521" s="25">
        <v>50.798648199911057</v>
      </c>
      <c r="J521" s="25">
        <v>0</v>
      </c>
      <c r="K521" s="25">
        <v>62.11380662255862</v>
      </c>
      <c r="L521" s="25">
        <v>79.971082920135203</v>
      </c>
      <c r="M521" s="25">
        <v>347.95543373439381</v>
      </c>
      <c r="N521" s="25">
        <v>134.18759086508268</v>
      </c>
      <c r="O521" s="25">
        <v>94.496332481692264</v>
      </c>
      <c r="P521" s="25">
        <v>73.69759605050578</v>
      </c>
      <c r="Q521" s="25">
        <v>302.38151939728073</v>
      </c>
      <c r="R521" s="25">
        <v>194.8363208039645</v>
      </c>
      <c r="T521" s="25">
        <v>68.165543873530765</v>
      </c>
      <c r="V521" s="25">
        <v>1.0474558662398741</v>
      </c>
      <c r="W521" s="25">
        <v>264.04932054373518</v>
      </c>
      <c r="Y521" s="25">
        <v>914.38627367540971</v>
      </c>
      <c r="Z521" s="25">
        <v>113.88000000000008</v>
      </c>
      <c r="AA521" s="25">
        <v>8.0293842086003604</v>
      </c>
      <c r="AB521" s="29">
        <f t="shared" si="17"/>
        <v>914.38627367540971</v>
      </c>
    </row>
    <row r="522" spans="1:28" hidden="1" x14ac:dyDescent="0.25">
      <c r="A522" s="37" t="s">
        <v>288</v>
      </c>
      <c r="B522" s="37" t="str">
        <f t="shared" si="16"/>
        <v>Scottish Borders2012</v>
      </c>
      <c r="C522" s="25" t="s">
        <v>248</v>
      </c>
      <c r="D522" s="25" t="s">
        <v>248</v>
      </c>
      <c r="E522" s="25" t="s">
        <v>114</v>
      </c>
      <c r="F522" s="25" t="s">
        <v>279</v>
      </c>
      <c r="G522" s="25">
        <v>2012</v>
      </c>
      <c r="H522" s="25">
        <v>169.31062276961993</v>
      </c>
      <c r="I522" s="25">
        <v>59.776822530219235</v>
      </c>
      <c r="J522" s="25">
        <v>0</v>
      </c>
      <c r="K522" s="25">
        <v>60.821378757736213</v>
      </c>
      <c r="L522" s="25">
        <v>79.300157888078218</v>
      </c>
      <c r="M522" s="25">
        <v>369.20898194565359</v>
      </c>
      <c r="N522" s="25">
        <v>144.14411336104465</v>
      </c>
      <c r="O522" s="25">
        <v>105.82875843645441</v>
      </c>
      <c r="P522" s="25">
        <v>71.392852214617449</v>
      </c>
      <c r="Q522" s="25">
        <v>321.36572401211652</v>
      </c>
      <c r="R522" s="25">
        <v>194.1957408459256</v>
      </c>
      <c r="T522" s="25">
        <v>64.414459940612431</v>
      </c>
      <c r="V522" s="25">
        <v>1.0183976785080546</v>
      </c>
      <c r="W522" s="25">
        <v>259.62859846504608</v>
      </c>
      <c r="Y522" s="25">
        <v>950.20330442281636</v>
      </c>
      <c r="Z522" s="25">
        <v>113.71000000000002</v>
      </c>
      <c r="AA522" s="25">
        <v>8.3563741484725718</v>
      </c>
      <c r="AB522" s="29">
        <f t="shared" si="17"/>
        <v>950.20330442281636</v>
      </c>
    </row>
    <row r="523" spans="1:28" hidden="1" x14ac:dyDescent="0.25">
      <c r="A523" s="37" t="s">
        <v>288</v>
      </c>
      <c r="B523" s="37" t="str">
        <f t="shared" si="16"/>
        <v>Scottish Borders2013</v>
      </c>
      <c r="C523" s="25" t="s">
        <v>248</v>
      </c>
      <c r="D523" s="25" t="s">
        <v>248</v>
      </c>
      <c r="E523" s="25" t="s">
        <v>114</v>
      </c>
      <c r="F523" s="25" t="s">
        <v>279</v>
      </c>
      <c r="G523" s="25">
        <v>2013</v>
      </c>
      <c r="H523" s="25">
        <v>153.71072584289138</v>
      </c>
      <c r="I523" s="25">
        <v>60.817255266191516</v>
      </c>
      <c r="J523" s="25">
        <v>0</v>
      </c>
      <c r="K523" s="25">
        <v>74.882473188846461</v>
      </c>
      <c r="L523" s="25">
        <v>76.531222472731429</v>
      </c>
      <c r="M523" s="25">
        <v>365.94167677066082</v>
      </c>
      <c r="N523" s="25">
        <v>128.07668528809825</v>
      </c>
      <c r="O523" s="25">
        <v>108.11105474191996</v>
      </c>
      <c r="P523" s="25">
        <v>70.932531993283433</v>
      </c>
      <c r="Q523" s="25">
        <v>307.12027202330165</v>
      </c>
      <c r="R523" s="25">
        <v>190.90329640054733</v>
      </c>
      <c r="T523" s="25">
        <v>65.317323988077803</v>
      </c>
      <c r="V523" s="25">
        <v>1.0409575004645717</v>
      </c>
      <c r="W523" s="25">
        <v>257.26157788908972</v>
      </c>
      <c r="Y523" s="25">
        <v>930.32352668305202</v>
      </c>
      <c r="Z523" s="25">
        <v>113.86999999999992</v>
      </c>
      <c r="AA523" s="25">
        <v>8.1700494132172885</v>
      </c>
      <c r="AB523" s="29">
        <f t="shared" si="17"/>
        <v>930.32352668305202</v>
      </c>
    </row>
    <row r="524" spans="1:28" hidden="1" x14ac:dyDescent="0.25">
      <c r="A524" s="37" t="s">
        <v>288</v>
      </c>
      <c r="B524" s="37" t="str">
        <f t="shared" si="16"/>
        <v>Shetland Islands2005</v>
      </c>
      <c r="C524" s="25" t="s">
        <v>248</v>
      </c>
      <c r="D524" s="25" t="s">
        <v>248</v>
      </c>
      <c r="E524" s="25" t="s">
        <v>280</v>
      </c>
      <c r="F524" s="25" t="s">
        <v>281</v>
      </c>
      <c r="G524" s="25">
        <v>2005</v>
      </c>
      <c r="H524" s="25">
        <v>53.241249059809945</v>
      </c>
      <c r="I524" s="25">
        <v>0</v>
      </c>
      <c r="J524" s="25">
        <v>0</v>
      </c>
      <c r="K524" s="25">
        <v>61.015688826021226</v>
      </c>
      <c r="L524" s="25">
        <v>18.936712253681261</v>
      </c>
      <c r="M524" s="25">
        <v>133.19365013951244</v>
      </c>
      <c r="N524" s="25">
        <v>56.064672745540527</v>
      </c>
      <c r="O524" s="25">
        <v>0</v>
      </c>
      <c r="P524" s="25">
        <v>25.65910223828115</v>
      </c>
      <c r="Q524" s="25">
        <v>81.72377498382167</v>
      </c>
      <c r="R524" s="25">
        <v>31.818831706275759</v>
      </c>
      <c r="T524" s="25">
        <v>12.779784764155664</v>
      </c>
      <c r="V524" s="25">
        <v>5.7208450080263322</v>
      </c>
      <c r="W524" s="25">
        <v>50.319461478457754</v>
      </c>
      <c r="Y524" s="25">
        <v>265.23688660179187</v>
      </c>
      <c r="Z524" s="25">
        <v>22.25</v>
      </c>
      <c r="AA524" s="25">
        <v>11.920758948395139</v>
      </c>
      <c r="AB524" s="29">
        <f t="shared" si="17"/>
        <v>265.23688660179187</v>
      </c>
    </row>
    <row r="525" spans="1:28" hidden="1" x14ac:dyDescent="0.25">
      <c r="A525" s="37" t="s">
        <v>288</v>
      </c>
      <c r="B525" s="37" t="str">
        <f t="shared" si="16"/>
        <v>Shetland Islands2006</v>
      </c>
      <c r="C525" s="25" t="s">
        <v>248</v>
      </c>
      <c r="D525" s="25" t="s">
        <v>248</v>
      </c>
      <c r="E525" s="25" t="s">
        <v>280</v>
      </c>
      <c r="F525" s="25" t="s">
        <v>281</v>
      </c>
      <c r="G525" s="25">
        <v>2006</v>
      </c>
      <c r="H525" s="25">
        <v>55.876794748166759</v>
      </c>
      <c r="I525" s="25">
        <v>0</v>
      </c>
      <c r="J525" s="25">
        <v>0</v>
      </c>
      <c r="K525" s="25">
        <v>51.847889428574966</v>
      </c>
      <c r="L525" s="25">
        <v>17.874683664488145</v>
      </c>
      <c r="M525" s="25">
        <v>125.59936784122988</v>
      </c>
      <c r="N525" s="25">
        <v>58.447191040662148</v>
      </c>
      <c r="O525" s="25">
        <v>0</v>
      </c>
      <c r="P525" s="25">
        <v>27.253568049956609</v>
      </c>
      <c r="Q525" s="25">
        <v>85.70075909061876</v>
      </c>
      <c r="R525" s="25">
        <v>31.597626883025363</v>
      </c>
      <c r="T525" s="25">
        <v>13.557549218541583</v>
      </c>
      <c r="V525" s="25">
        <v>5.8486653969967799</v>
      </c>
      <c r="W525" s="25">
        <v>51.003841498563723</v>
      </c>
      <c r="Y525" s="25">
        <v>262.3039684304124</v>
      </c>
      <c r="Z525" s="25">
        <v>22.21</v>
      </c>
      <c r="AA525" s="25">
        <v>11.810174175164898</v>
      </c>
      <c r="AB525" s="29">
        <f t="shared" si="17"/>
        <v>262.3039684304124</v>
      </c>
    </row>
    <row r="526" spans="1:28" hidden="1" x14ac:dyDescent="0.25">
      <c r="A526" s="37" t="s">
        <v>288</v>
      </c>
      <c r="B526" s="37" t="str">
        <f t="shared" si="16"/>
        <v>Shetland Islands2007</v>
      </c>
      <c r="C526" s="25" t="s">
        <v>248</v>
      </c>
      <c r="D526" s="25" t="s">
        <v>248</v>
      </c>
      <c r="E526" s="25" t="s">
        <v>280</v>
      </c>
      <c r="F526" s="25" t="s">
        <v>281</v>
      </c>
      <c r="G526" s="25">
        <v>2007</v>
      </c>
      <c r="H526" s="25">
        <v>52.538777766360084</v>
      </c>
      <c r="I526" s="25">
        <v>0</v>
      </c>
      <c r="J526" s="25">
        <v>0</v>
      </c>
      <c r="K526" s="25">
        <v>50.851486913315924</v>
      </c>
      <c r="L526" s="25">
        <v>16.946479566262319</v>
      </c>
      <c r="M526" s="25">
        <v>120.33674424593832</v>
      </c>
      <c r="N526" s="25">
        <v>59.570856299976555</v>
      </c>
      <c r="O526" s="25">
        <v>0</v>
      </c>
      <c r="P526" s="25">
        <v>24.459054020150141</v>
      </c>
      <c r="Q526" s="25">
        <v>84.029910320126703</v>
      </c>
      <c r="R526" s="25">
        <v>31.265030806516364</v>
      </c>
      <c r="T526" s="25">
        <v>14.155958800528555</v>
      </c>
      <c r="V526" s="25">
        <v>5.9756415921562347</v>
      </c>
      <c r="W526" s="25">
        <v>51.396631199201153</v>
      </c>
      <c r="Y526" s="25">
        <v>255.76328576526618</v>
      </c>
      <c r="Z526" s="25">
        <v>22.350000000000012</v>
      </c>
      <c r="AA526" s="25">
        <v>11.443547461533155</v>
      </c>
      <c r="AB526" s="29">
        <f t="shared" si="17"/>
        <v>255.76328576526618</v>
      </c>
    </row>
    <row r="527" spans="1:28" hidden="1" x14ac:dyDescent="0.25">
      <c r="A527" s="37" t="s">
        <v>288</v>
      </c>
      <c r="B527" s="37" t="str">
        <f t="shared" si="16"/>
        <v>Shetland Islands2008</v>
      </c>
      <c r="C527" s="25" t="s">
        <v>248</v>
      </c>
      <c r="D527" s="25" t="s">
        <v>248</v>
      </c>
      <c r="E527" s="25" t="s">
        <v>280</v>
      </c>
      <c r="F527" s="25" t="s">
        <v>281</v>
      </c>
      <c r="G527" s="25">
        <v>2008</v>
      </c>
      <c r="H527" s="25">
        <v>53.728479665120773</v>
      </c>
      <c r="I527" s="25">
        <v>0</v>
      </c>
      <c r="J527" s="25">
        <v>0</v>
      </c>
      <c r="K527" s="25">
        <v>42.524112088708875</v>
      </c>
      <c r="L527" s="25">
        <v>14.359742574547383</v>
      </c>
      <c r="M527" s="25">
        <v>110.61233432837703</v>
      </c>
      <c r="N527" s="25">
        <v>56.148840922902821</v>
      </c>
      <c r="O527" s="25">
        <v>0</v>
      </c>
      <c r="P527" s="25">
        <v>26.010554710869826</v>
      </c>
      <c r="Q527" s="25">
        <v>82.159395633772647</v>
      </c>
      <c r="R527" s="25">
        <v>29.679743958392073</v>
      </c>
      <c r="T527" s="25">
        <v>14.206006501687579</v>
      </c>
      <c r="V527" s="25">
        <v>5.8224829351977538</v>
      </c>
      <c r="W527" s="25">
        <v>49.708233395277404</v>
      </c>
      <c r="Y527" s="25">
        <v>242.47996335742704</v>
      </c>
      <c r="Z527" s="25">
        <v>22.480000000000008</v>
      </c>
      <c r="AA527" s="25">
        <v>10.786475238319705</v>
      </c>
      <c r="AB527" s="29">
        <f t="shared" si="17"/>
        <v>242.47996335742704</v>
      </c>
    </row>
    <row r="528" spans="1:28" hidden="1" x14ac:dyDescent="0.25">
      <c r="A528" s="37" t="s">
        <v>288</v>
      </c>
      <c r="B528" s="37" t="str">
        <f t="shared" si="16"/>
        <v>Shetland Islands2009</v>
      </c>
      <c r="C528" s="25" t="s">
        <v>248</v>
      </c>
      <c r="D528" s="25" t="s">
        <v>248</v>
      </c>
      <c r="E528" s="25" t="s">
        <v>280</v>
      </c>
      <c r="F528" s="25" t="s">
        <v>281</v>
      </c>
      <c r="G528" s="25">
        <v>2009</v>
      </c>
      <c r="H528" s="25">
        <v>47.53889856492389</v>
      </c>
      <c r="I528" s="25">
        <v>0</v>
      </c>
      <c r="J528" s="25">
        <v>0</v>
      </c>
      <c r="K528" s="25">
        <v>42.934267385088738</v>
      </c>
      <c r="L528" s="25">
        <v>14.573031236017931</v>
      </c>
      <c r="M528" s="25">
        <v>105.04619718603055</v>
      </c>
      <c r="N528" s="25">
        <v>50.799100550655204</v>
      </c>
      <c r="O528" s="25">
        <v>0</v>
      </c>
      <c r="P528" s="25">
        <v>25.114461358389477</v>
      </c>
      <c r="Q528" s="25">
        <v>75.913561909044688</v>
      </c>
      <c r="R528" s="25">
        <v>28.922329851347147</v>
      </c>
      <c r="T528" s="25">
        <v>13.531618241291994</v>
      </c>
      <c r="V528" s="25">
        <v>5.4863577707839379</v>
      </c>
      <c r="W528" s="25">
        <v>47.940305863423077</v>
      </c>
      <c r="Y528" s="25">
        <v>228.90006495849832</v>
      </c>
      <c r="Z528" s="25">
        <v>22.79</v>
      </c>
      <c r="AA528" s="25">
        <v>10.043881744558943</v>
      </c>
      <c r="AB528" s="29">
        <f t="shared" si="17"/>
        <v>228.90006495849832</v>
      </c>
    </row>
    <row r="529" spans="1:28" hidden="1" x14ac:dyDescent="0.25">
      <c r="A529" s="37" t="s">
        <v>288</v>
      </c>
      <c r="B529" s="37" t="str">
        <f t="shared" si="16"/>
        <v>Shetland Islands2010</v>
      </c>
      <c r="C529" s="25" t="s">
        <v>248</v>
      </c>
      <c r="D529" s="25" t="s">
        <v>248</v>
      </c>
      <c r="E529" s="25" t="s">
        <v>280</v>
      </c>
      <c r="F529" s="25" t="s">
        <v>281</v>
      </c>
      <c r="G529" s="25">
        <v>2010</v>
      </c>
      <c r="H529" s="25">
        <v>48.825073824618336</v>
      </c>
      <c r="I529" s="25">
        <v>0</v>
      </c>
      <c r="J529" s="25">
        <v>0</v>
      </c>
      <c r="K529" s="25">
        <v>44.825734367099017</v>
      </c>
      <c r="L529" s="25">
        <v>14.742798815310694</v>
      </c>
      <c r="M529" s="25">
        <v>108.39360700702804</v>
      </c>
      <c r="N529" s="25">
        <v>52.881049528667084</v>
      </c>
      <c r="O529" s="25">
        <v>0</v>
      </c>
      <c r="P529" s="25">
        <v>28.092513430792948</v>
      </c>
      <c r="Q529" s="25">
        <v>80.973562959460025</v>
      </c>
      <c r="R529" s="25">
        <v>28.676378093259704</v>
      </c>
      <c r="T529" s="25">
        <v>13.497004428044773</v>
      </c>
      <c r="V529" s="25">
        <v>5.3259826729656368</v>
      </c>
      <c r="W529" s="25">
        <v>47.499365194270112</v>
      </c>
      <c r="Y529" s="25">
        <v>236.86653516075816</v>
      </c>
      <c r="Z529" s="25">
        <v>23.059999999999992</v>
      </c>
      <c r="AA529" s="25">
        <v>10.271749139668614</v>
      </c>
      <c r="AB529" s="29">
        <f t="shared" si="17"/>
        <v>236.86653516075816</v>
      </c>
    </row>
    <row r="530" spans="1:28" hidden="1" x14ac:dyDescent="0.25">
      <c r="A530" s="37" t="s">
        <v>288</v>
      </c>
      <c r="B530" s="37" t="str">
        <f t="shared" si="16"/>
        <v>Shetland Islands2011</v>
      </c>
      <c r="C530" s="25" t="s">
        <v>248</v>
      </c>
      <c r="D530" s="25" t="s">
        <v>248</v>
      </c>
      <c r="E530" s="25" t="s">
        <v>280</v>
      </c>
      <c r="F530" s="25" t="s">
        <v>281</v>
      </c>
      <c r="G530" s="25">
        <v>2011</v>
      </c>
      <c r="H530" s="25">
        <v>45.511390356626087</v>
      </c>
      <c r="I530" s="25">
        <v>0</v>
      </c>
      <c r="J530" s="25">
        <v>0</v>
      </c>
      <c r="K530" s="25">
        <v>41.297999294939309</v>
      </c>
      <c r="L530" s="25">
        <v>14.923664939576813</v>
      </c>
      <c r="M530" s="25">
        <v>101.73305459114221</v>
      </c>
      <c r="N530" s="25">
        <v>51.03470388861728</v>
      </c>
      <c r="O530" s="25">
        <v>0</v>
      </c>
      <c r="P530" s="25">
        <v>22.458637620904188</v>
      </c>
      <c r="Q530" s="25">
        <v>73.493341509521471</v>
      </c>
      <c r="R530" s="25">
        <v>28.396683866776389</v>
      </c>
      <c r="T530" s="25">
        <v>12.675651177795668</v>
      </c>
      <c r="V530" s="25">
        <v>5.5075367859021229</v>
      </c>
      <c r="W530" s="25">
        <v>46.579871830474183</v>
      </c>
      <c r="Y530" s="25">
        <v>221.80626793113785</v>
      </c>
      <c r="Z530" s="25">
        <v>23.240000000000006</v>
      </c>
      <c r="AA530" s="25">
        <v>9.5441595495326084</v>
      </c>
      <c r="AB530" s="29">
        <f t="shared" si="17"/>
        <v>221.80626793113785</v>
      </c>
    </row>
    <row r="531" spans="1:28" hidden="1" x14ac:dyDescent="0.25">
      <c r="A531" s="37" t="s">
        <v>288</v>
      </c>
      <c r="B531" s="37" t="str">
        <f t="shared" si="16"/>
        <v>Shetland Islands2012</v>
      </c>
      <c r="C531" s="25" t="s">
        <v>248</v>
      </c>
      <c r="D531" s="25" t="s">
        <v>248</v>
      </c>
      <c r="E531" s="25" t="s">
        <v>280</v>
      </c>
      <c r="F531" s="25" t="s">
        <v>281</v>
      </c>
      <c r="G531" s="25">
        <v>2012</v>
      </c>
      <c r="H531" s="25">
        <v>48.018432217204406</v>
      </c>
      <c r="I531" s="25">
        <v>0</v>
      </c>
      <c r="J531" s="25">
        <v>0</v>
      </c>
      <c r="K531" s="25">
        <v>32.703571196782271</v>
      </c>
      <c r="L531" s="25">
        <v>14.868089727540145</v>
      </c>
      <c r="M531" s="25">
        <v>95.590093141526808</v>
      </c>
      <c r="N531" s="25">
        <v>54.220044701092704</v>
      </c>
      <c r="O531" s="25">
        <v>0</v>
      </c>
      <c r="P531" s="25">
        <v>21.890047125903635</v>
      </c>
      <c r="Q531" s="25">
        <v>76.110091826996339</v>
      </c>
      <c r="R531" s="25">
        <v>28.645482144998475</v>
      </c>
      <c r="T531" s="25">
        <v>11.977980411415675</v>
      </c>
      <c r="V531" s="25">
        <v>5.5064407070758961</v>
      </c>
      <c r="W531" s="25">
        <v>46.12990326349005</v>
      </c>
      <c r="Y531" s="25">
        <v>217.83008823201317</v>
      </c>
      <c r="Z531" s="25">
        <v>23.21</v>
      </c>
      <c r="AA531" s="25">
        <v>9.3851826037058661</v>
      </c>
      <c r="AB531" s="29">
        <f t="shared" si="17"/>
        <v>217.83008823201317</v>
      </c>
    </row>
    <row r="532" spans="1:28" hidden="1" x14ac:dyDescent="0.25">
      <c r="A532" s="37" t="s">
        <v>288</v>
      </c>
      <c r="B532" s="37" t="str">
        <f t="shared" si="16"/>
        <v>Shetland Islands2013</v>
      </c>
      <c r="C532" s="25" t="s">
        <v>248</v>
      </c>
      <c r="D532" s="25" t="s">
        <v>248</v>
      </c>
      <c r="E532" s="25" t="s">
        <v>280</v>
      </c>
      <c r="F532" s="25" t="s">
        <v>281</v>
      </c>
      <c r="G532" s="25">
        <v>2013</v>
      </c>
      <c r="H532" s="25">
        <v>46.478461691668258</v>
      </c>
      <c r="I532" s="25">
        <v>0</v>
      </c>
      <c r="J532" s="25">
        <v>0</v>
      </c>
      <c r="K532" s="25">
        <v>33.513857631496371</v>
      </c>
      <c r="L532" s="25">
        <v>14.573779179026698</v>
      </c>
      <c r="M532" s="25">
        <v>94.566098502191323</v>
      </c>
      <c r="N532" s="25">
        <v>49.499414312682177</v>
      </c>
      <c r="O532" s="25">
        <v>0</v>
      </c>
      <c r="P532" s="25">
        <v>21.432436517798909</v>
      </c>
      <c r="Q532" s="25">
        <v>70.931850830481082</v>
      </c>
      <c r="R532" s="25">
        <v>28.227316080329906</v>
      </c>
      <c r="T532" s="25">
        <v>12.32934360865608</v>
      </c>
      <c r="V532" s="25">
        <v>5.6767661766168027</v>
      </c>
      <c r="W532" s="25">
        <v>46.23342586560279</v>
      </c>
      <c r="Y532" s="25">
        <v>211.7313751982752</v>
      </c>
      <c r="Z532" s="25">
        <v>23.2</v>
      </c>
      <c r="AA532" s="25">
        <v>9.1263523792359997</v>
      </c>
      <c r="AB532" s="29">
        <f t="shared" si="17"/>
        <v>211.7313751982752</v>
      </c>
    </row>
    <row r="533" spans="1:28" hidden="1" x14ac:dyDescent="0.25">
      <c r="A533" s="37" t="s">
        <v>288</v>
      </c>
      <c r="B533" s="37" t="str">
        <f t="shared" si="16"/>
        <v>South Ayrshire2005</v>
      </c>
      <c r="C533" s="25" t="s">
        <v>248</v>
      </c>
      <c r="D533" s="25" t="s">
        <v>248</v>
      </c>
      <c r="E533" s="25" t="s">
        <v>115</v>
      </c>
      <c r="F533" s="25" t="s">
        <v>282</v>
      </c>
      <c r="G533" s="25">
        <v>2005</v>
      </c>
      <c r="H533" s="25">
        <v>172.72577345161866</v>
      </c>
      <c r="I533" s="25">
        <v>89.50216971644852</v>
      </c>
      <c r="J533" s="25">
        <v>0</v>
      </c>
      <c r="K533" s="25">
        <v>88.579924844110053</v>
      </c>
      <c r="L533" s="25">
        <v>30.095594534383416</v>
      </c>
      <c r="M533" s="25">
        <v>380.90346254656066</v>
      </c>
      <c r="N533" s="25">
        <v>130.03499497069978</v>
      </c>
      <c r="O533" s="25">
        <v>166.81850812130031</v>
      </c>
      <c r="P533" s="25">
        <v>26.53198672722737</v>
      </c>
      <c r="Q533" s="25">
        <v>323.38548981922747</v>
      </c>
      <c r="R533" s="25">
        <v>157.25550798291815</v>
      </c>
      <c r="T533" s="25">
        <v>78.709042495080411</v>
      </c>
      <c r="V533" s="25">
        <v>5.4873879079579098</v>
      </c>
      <c r="W533" s="25">
        <v>241.45193838595645</v>
      </c>
      <c r="Y533" s="25">
        <v>945.74089075174459</v>
      </c>
      <c r="Z533" s="25">
        <v>112.03000000000006</v>
      </c>
      <c r="AA533" s="25">
        <v>8.4418538851356253</v>
      </c>
      <c r="AB533" s="29">
        <f t="shared" si="17"/>
        <v>945.74089075174459</v>
      </c>
    </row>
    <row r="534" spans="1:28" hidden="1" x14ac:dyDescent="0.25">
      <c r="A534" s="37" t="s">
        <v>288</v>
      </c>
      <c r="B534" s="37" t="str">
        <f t="shared" si="16"/>
        <v>South Ayrshire2006</v>
      </c>
      <c r="C534" s="25" t="s">
        <v>248</v>
      </c>
      <c r="D534" s="25" t="s">
        <v>248</v>
      </c>
      <c r="E534" s="25" t="s">
        <v>115</v>
      </c>
      <c r="F534" s="25" t="s">
        <v>282</v>
      </c>
      <c r="G534" s="25">
        <v>2006</v>
      </c>
      <c r="H534" s="25">
        <v>187.1478179298814</v>
      </c>
      <c r="I534" s="25">
        <v>103.8765831558312</v>
      </c>
      <c r="J534" s="25">
        <v>0</v>
      </c>
      <c r="K534" s="25">
        <v>83.57643489628164</v>
      </c>
      <c r="L534" s="25">
        <v>28.414123049196196</v>
      </c>
      <c r="M534" s="25">
        <v>403.01495903119041</v>
      </c>
      <c r="N534" s="25">
        <v>134.38679029045505</v>
      </c>
      <c r="O534" s="25">
        <v>160.38685892423285</v>
      </c>
      <c r="P534" s="25">
        <v>27.400708885002022</v>
      </c>
      <c r="Q534" s="25">
        <v>322.17435809968993</v>
      </c>
      <c r="R534" s="25">
        <v>155.41080397511797</v>
      </c>
      <c r="T534" s="25">
        <v>81.103673712373194</v>
      </c>
      <c r="V534" s="25">
        <v>5.6807416000300766</v>
      </c>
      <c r="W534" s="25">
        <v>242.19521928752124</v>
      </c>
      <c r="Y534" s="25">
        <v>967.38453641840158</v>
      </c>
      <c r="Z534" s="25">
        <v>112.09999999999994</v>
      </c>
      <c r="AA534" s="25">
        <v>8.6296568815200896</v>
      </c>
      <c r="AB534" s="29">
        <f t="shared" si="17"/>
        <v>967.38453641840158</v>
      </c>
    </row>
    <row r="535" spans="1:28" hidden="1" x14ac:dyDescent="0.25">
      <c r="A535" s="37" t="s">
        <v>288</v>
      </c>
      <c r="B535" s="37" t="str">
        <f t="shared" si="16"/>
        <v>South Ayrshire2007</v>
      </c>
      <c r="C535" s="25" t="s">
        <v>248</v>
      </c>
      <c r="D535" s="25" t="s">
        <v>248</v>
      </c>
      <c r="E535" s="25" t="s">
        <v>115</v>
      </c>
      <c r="F535" s="25" t="s">
        <v>282</v>
      </c>
      <c r="G535" s="25">
        <v>2007</v>
      </c>
      <c r="H535" s="25">
        <v>189.92323477642617</v>
      </c>
      <c r="I535" s="25">
        <v>104.95094801200287</v>
      </c>
      <c r="J535" s="25">
        <v>0</v>
      </c>
      <c r="K535" s="25">
        <v>85.085670644675474</v>
      </c>
      <c r="L535" s="25">
        <v>27.056660790397043</v>
      </c>
      <c r="M535" s="25">
        <v>407.01651422350153</v>
      </c>
      <c r="N535" s="25">
        <v>133.02109752777096</v>
      </c>
      <c r="O535" s="25">
        <v>153.43491329820353</v>
      </c>
      <c r="P535" s="25">
        <v>24.775050483299335</v>
      </c>
      <c r="Q535" s="25">
        <v>311.2310613092738</v>
      </c>
      <c r="R535" s="25">
        <v>155.48250984935089</v>
      </c>
      <c r="T535" s="25">
        <v>84.688367620077173</v>
      </c>
      <c r="V535" s="25">
        <v>5.7663314212465959</v>
      </c>
      <c r="W535" s="25">
        <v>245.93720889067467</v>
      </c>
      <c r="Y535" s="25">
        <v>964.18478442344997</v>
      </c>
      <c r="Z535" s="25">
        <v>112.38000000000007</v>
      </c>
      <c r="AA535" s="25">
        <v>8.5796830790483121</v>
      </c>
      <c r="AB535" s="29">
        <f t="shared" si="17"/>
        <v>964.18478442344997</v>
      </c>
    </row>
    <row r="536" spans="1:28" hidden="1" x14ac:dyDescent="0.25">
      <c r="A536" s="37" t="s">
        <v>288</v>
      </c>
      <c r="B536" s="37" t="str">
        <f t="shared" si="16"/>
        <v>South Ayrshire2008</v>
      </c>
      <c r="C536" s="25" t="s">
        <v>248</v>
      </c>
      <c r="D536" s="25" t="s">
        <v>248</v>
      </c>
      <c r="E536" s="25" t="s">
        <v>115</v>
      </c>
      <c r="F536" s="25" t="s">
        <v>282</v>
      </c>
      <c r="G536" s="25">
        <v>2008</v>
      </c>
      <c r="H536" s="25">
        <v>183.2853490163877</v>
      </c>
      <c r="I536" s="25">
        <v>111.74238238678376</v>
      </c>
      <c r="J536" s="25">
        <v>0</v>
      </c>
      <c r="K536" s="25">
        <v>69.84438501248988</v>
      </c>
      <c r="L536" s="25">
        <v>26.492512529694583</v>
      </c>
      <c r="M536" s="25">
        <v>391.36462894535595</v>
      </c>
      <c r="N536" s="25">
        <v>129.38181337419243</v>
      </c>
      <c r="O536" s="25">
        <v>158.71240194673919</v>
      </c>
      <c r="P536" s="25">
        <v>26.514215429754532</v>
      </c>
      <c r="Q536" s="25">
        <v>314.60843075068618</v>
      </c>
      <c r="R536" s="25">
        <v>147.03072615886271</v>
      </c>
      <c r="T536" s="25">
        <v>84.405818873687622</v>
      </c>
      <c r="V536" s="25">
        <v>5.6112726772053207</v>
      </c>
      <c r="W536" s="25">
        <v>237.04781770975563</v>
      </c>
      <c r="Y536" s="25">
        <v>943.02087740579782</v>
      </c>
      <c r="Z536" s="25">
        <v>112.61000000000003</v>
      </c>
      <c r="AA536" s="25">
        <v>8.374219673259903</v>
      </c>
      <c r="AB536" s="29">
        <f t="shared" si="17"/>
        <v>943.02087740579782</v>
      </c>
    </row>
    <row r="537" spans="1:28" hidden="1" x14ac:dyDescent="0.25">
      <c r="A537" s="37" t="s">
        <v>288</v>
      </c>
      <c r="B537" s="37" t="str">
        <f t="shared" si="16"/>
        <v>South Ayrshire2009</v>
      </c>
      <c r="C537" s="25" t="s">
        <v>248</v>
      </c>
      <c r="D537" s="25" t="s">
        <v>248</v>
      </c>
      <c r="E537" s="25" t="s">
        <v>115</v>
      </c>
      <c r="F537" s="25" t="s">
        <v>282</v>
      </c>
      <c r="G537" s="25">
        <v>2009</v>
      </c>
      <c r="H537" s="25">
        <v>154.32348667986631</v>
      </c>
      <c r="I537" s="25">
        <v>98.389434900442254</v>
      </c>
      <c r="J537" s="25">
        <v>0</v>
      </c>
      <c r="K537" s="25">
        <v>70.24433468297471</v>
      </c>
      <c r="L537" s="25">
        <v>27.133412152682673</v>
      </c>
      <c r="M537" s="25">
        <v>350.09066841596598</v>
      </c>
      <c r="N537" s="25">
        <v>115.50095150183589</v>
      </c>
      <c r="O537" s="25">
        <v>143.4552187529066</v>
      </c>
      <c r="P537" s="25">
        <v>25.029865264013793</v>
      </c>
      <c r="Q537" s="25">
        <v>283.98603551875624</v>
      </c>
      <c r="R537" s="25">
        <v>145.05336150444526</v>
      </c>
      <c r="T537" s="25">
        <v>81.358822223335494</v>
      </c>
      <c r="V537" s="25">
        <v>5.2555964940101028</v>
      </c>
      <c r="W537" s="25">
        <v>231.66778022179085</v>
      </c>
      <c r="Y537" s="25">
        <v>865.74448415651307</v>
      </c>
      <c r="Z537" s="25">
        <v>112.48999999999994</v>
      </c>
      <c r="AA537" s="25">
        <v>7.6961906316696025</v>
      </c>
      <c r="AB537" s="29">
        <f t="shared" si="17"/>
        <v>865.74448415651307</v>
      </c>
    </row>
    <row r="538" spans="1:28" hidden="1" x14ac:dyDescent="0.25">
      <c r="A538" s="37" t="s">
        <v>288</v>
      </c>
      <c r="B538" s="37" t="str">
        <f t="shared" si="16"/>
        <v>South Ayrshire2010</v>
      </c>
      <c r="C538" s="25" t="s">
        <v>248</v>
      </c>
      <c r="D538" s="25" t="s">
        <v>248</v>
      </c>
      <c r="E538" s="25" t="s">
        <v>115</v>
      </c>
      <c r="F538" s="25" t="s">
        <v>282</v>
      </c>
      <c r="G538" s="25">
        <v>2010</v>
      </c>
      <c r="H538" s="25">
        <v>156.21449130711463</v>
      </c>
      <c r="I538" s="25">
        <v>116.88913917562256</v>
      </c>
      <c r="J538" s="25">
        <v>0</v>
      </c>
      <c r="K538" s="25">
        <v>72.490319927094149</v>
      </c>
      <c r="L538" s="25">
        <v>27.420071140022049</v>
      </c>
      <c r="M538" s="25">
        <v>373.0140215498534</v>
      </c>
      <c r="N538" s="25">
        <v>117.65765376963908</v>
      </c>
      <c r="O538" s="25">
        <v>155.32378284441853</v>
      </c>
      <c r="P538" s="25">
        <v>27.765258151771498</v>
      </c>
      <c r="Q538" s="25">
        <v>300.74669476582909</v>
      </c>
      <c r="R538" s="25">
        <v>145.51390207844869</v>
      </c>
      <c r="T538" s="25">
        <v>80.859545093799767</v>
      </c>
      <c r="V538" s="25">
        <v>5.1769879496081055</v>
      </c>
      <c r="W538" s="25">
        <v>231.55043512185657</v>
      </c>
      <c r="Y538" s="25">
        <v>905.31115143753914</v>
      </c>
      <c r="Z538" s="25">
        <v>112.59999999999994</v>
      </c>
      <c r="AA538" s="25">
        <v>8.0400635118786816</v>
      </c>
      <c r="AB538" s="29">
        <f t="shared" si="17"/>
        <v>905.31115143753914</v>
      </c>
    </row>
    <row r="539" spans="1:28" hidden="1" x14ac:dyDescent="0.25">
      <c r="A539" s="37" t="s">
        <v>288</v>
      </c>
      <c r="B539" s="37" t="str">
        <f t="shared" si="16"/>
        <v>South Ayrshire2011</v>
      </c>
      <c r="C539" s="25" t="s">
        <v>248</v>
      </c>
      <c r="D539" s="25" t="s">
        <v>248</v>
      </c>
      <c r="E539" s="25" t="s">
        <v>115</v>
      </c>
      <c r="F539" s="25" t="s">
        <v>282</v>
      </c>
      <c r="G539" s="25">
        <v>2011</v>
      </c>
      <c r="H539" s="25">
        <v>142.37170168828385</v>
      </c>
      <c r="I539" s="25">
        <v>102.36246457369569</v>
      </c>
      <c r="J539" s="25">
        <v>0</v>
      </c>
      <c r="K539" s="25">
        <v>63.722531651121201</v>
      </c>
      <c r="L539" s="25">
        <v>27.76470386724127</v>
      </c>
      <c r="M539" s="25">
        <v>336.22140178034203</v>
      </c>
      <c r="N539" s="25">
        <v>111.61799893142381</v>
      </c>
      <c r="O539" s="25">
        <v>128.60293552176492</v>
      </c>
      <c r="P539" s="25">
        <v>22.802540780249913</v>
      </c>
      <c r="Q539" s="25">
        <v>263.02347523343866</v>
      </c>
      <c r="R539" s="25">
        <v>143.91960501839804</v>
      </c>
      <c r="T539" s="25">
        <v>77.009020344758923</v>
      </c>
      <c r="V539" s="25">
        <v>5.2630997330317291</v>
      </c>
      <c r="W539" s="25">
        <v>226.19172509618872</v>
      </c>
      <c r="Y539" s="25">
        <v>825.43660210996939</v>
      </c>
      <c r="Z539" s="25">
        <v>112.98</v>
      </c>
      <c r="AA539" s="25">
        <v>7.3060417959813186</v>
      </c>
      <c r="AB539" s="29">
        <f t="shared" si="17"/>
        <v>825.43660210996939</v>
      </c>
    </row>
    <row r="540" spans="1:28" hidden="1" x14ac:dyDescent="0.25">
      <c r="A540" s="37" t="s">
        <v>288</v>
      </c>
      <c r="B540" s="37" t="str">
        <f t="shared" si="16"/>
        <v>South Ayrshire2012</v>
      </c>
      <c r="C540" s="25" t="s">
        <v>248</v>
      </c>
      <c r="D540" s="25" t="s">
        <v>248</v>
      </c>
      <c r="E540" s="25" t="s">
        <v>115</v>
      </c>
      <c r="F540" s="25" t="s">
        <v>282</v>
      </c>
      <c r="G540" s="25">
        <v>2012</v>
      </c>
      <c r="H540" s="25">
        <v>156.56271375377594</v>
      </c>
      <c r="I540" s="25">
        <v>105.04216010718625</v>
      </c>
      <c r="J540" s="25">
        <v>0</v>
      </c>
      <c r="K540" s="25">
        <v>54.805457627597477</v>
      </c>
      <c r="L540" s="25">
        <v>27.64754328155669</v>
      </c>
      <c r="M540" s="25">
        <v>344.05787477011637</v>
      </c>
      <c r="N540" s="25">
        <v>117.51491871133346</v>
      </c>
      <c r="O540" s="25">
        <v>140.81752788560252</v>
      </c>
      <c r="P540" s="25">
        <v>22.164606712920172</v>
      </c>
      <c r="Q540" s="25">
        <v>280.49705330985614</v>
      </c>
      <c r="R540" s="25">
        <v>140.14673953700685</v>
      </c>
      <c r="T540" s="25">
        <v>73.49792877319183</v>
      </c>
      <c r="V540" s="25">
        <v>5.224708032084834</v>
      </c>
      <c r="W540" s="25">
        <v>218.86937634228352</v>
      </c>
      <c r="Y540" s="25">
        <v>843.424304422256</v>
      </c>
      <c r="Z540" s="25">
        <v>112.90999999999997</v>
      </c>
      <c r="AA540" s="25">
        <v>7.4698813605726349</v>
      </c>
      <c r="AB540" s="29">
        <f t="shared" si="17"/>
        <v>843.424304422256</v>
      </c>
    </row>
    <row r="541" spans="1:28" hidden="1" x14ac:dyDescent="0.25">
      <c r="A541" s="37" t="s">
        <v>288</v>
      </c>
      <c r="B541" s="37" t="str">
        <f t="shared" si="16"/>
        <v>South Ayrshire2013</v>
      </c>
      <c r="C541" s="25" t="s">
        <v>248</v>
      </c>
      <c r="D541" s="25" t="s">
        <v>248</v>
      </c>
      <c r="E541" s="25" t="s">
        <v>115</v>
      </c>
      <c r="F541" s="25" t="s">
        <v>282</v>
      </c>
      <c r="G541" s="25">
        <v>2013</v>
      </c>
      <c r="H541" s="25">
        <v>143.53769500035887</v>
      </c>
      <c r="I541" s="25">
        <v>135.27551257667747</v>
      </c>
      <c r="J541" s="25">
        <v>0</v>
      </c>
      <c r="K541" s="25">
        <v>55.475637500055299</v>
      </c>
      <c r="L541" s="25">
        <v>27.033863907302166</v>
      </c>
      <c r="M541" s="25">
        <v>361.32270898439384</v>
      </c>
      <c r="N541" s="25">
        <v>106.12601900989631</v>
      </c>
      <c r="O541" s="25">
        <v>144.79133002455475</v>
      </c>
      <c r="P541" s="25">
        <v>22.218638963785128</v>
      </c>
      <c r="Q541" s="25">
        <v>273.1359879982362</v>
      </c>
      <c r="R541" s="25">
        <v>134.87907672719703</v>
      </c>
      <c r="T541" s="25">
        <v>74.364431422756425</v>
      </c>
      <c r="V541" s="25">
        <v>5.3632886930168961</v>
      </c>
      <c r="W541" s="25">
        <v>214.60679684297037</v>
      </c>
      <c r="Y541" s="25">
        <v>849.06549382560036</v>
      </c>
      <c r="Z541" s="25">
        <v>112.84999999999994</v>
      </c>
      <c r="AA541" s="25">
        <v>7.5238413276526437</v>
      </c>
      <c r="AB541" s="29">
        <f t="shared" si="17"/>
        <v>849.06549382560036</v>
      </c>
    </row>
    <row r="542" spans="1:28" hidden="1" x14ac:dyDescent="0.25">
      <c r="A542" s="37" t="s">
        <v>288</v>
      </c>
      <c r="B542" s="37" t="str">
        <f t="shared" si="16"/>
        <v>South Lanarkshire2005</v>
      </c>
      <c r="C542" s="25" t="s">
        <v>248</v>
      </c>
      <c r="D542" s="25" t="s">
        <v>248</v>
      </c>
      <c r="E542" s="25" t="s">
        <v>116</v>
      </c>
      <c r="F542" s="25" t="s">
        <v>283</v>
      </c>
      <c r="G542" s="25">
        <v>2005</v>
      </c>
      <c r="H542" s="25">
        <v>443.06007056081023</v>
      </c>
      <c r="I542" s="25">
        <v>174.77511940337862</v>
      </c>
      <c r="J542" s="25">
        <v>0.79680051038008748</v>
      </c>
      <c r="K542" s="25">
        <v>142.23207207679042</v>
      </c>
      <c r="L542" s="25">
        <v>36.088120605682043</v>
      </c>
      <c r="M542" s="25">
        <v>796.95218315704153</v>
      </c>
      <c r="N542" s="25">
        <v>372.94655247727439</v>
      </c>
      <c r="O542" s="25">
        <v>425.69056253957814</v>
      </c>
      <c r="P542" s="25">
        <v>58.982351560844123</v>
      </c>
      <c r="Q542" s="25">
        <v>857.61946657769658</v>
      </c>
      <c r="R542" s="25">
        <v>238.90588451934329</v>
      </c>
      <c r="T542" s="25">
        <v>140.52159084511504</v>
      </c>
      <c r="V542" s="25">
        <v>2.2785238622148309</v>
      </c>
      <c r="W542" s="25">
        <v>381.70599922667321</v>
      </c>
      <c r="Y542" s="25">
        <v>2036.2776489614114</v>
      </c>
      <c r="Z542" s="25">
        <v>306.85000000000019</v>
      </c>
      <c r="AA542" s="25">
        <v>6.6360685969086202</v>
      </c>
      <c r="AB542" s="29">
        <f t="shared" si="17"/>
        <v>2036.2776489614114</v>
      </c>
    </row>
    <row r="543" spans="1:28" hidden="1" x14ac:dyDescent="0.25">
      <c r="A543" s="37" t="s">
        <v>288</v>
      </c>
      <c r="B543" s="37" t="str">
        <f t="shared" si="16"/>
        <v>South Lanarkshire2006</v>
      </c>
      <c r="C543" s="25" t="s">
        <v>248</v>
      </c>
      <c r="D543" s="25" t="s">
        <v>248</v>
      </c>
      <c r="E543" s="25" t="s">
        <v>116</v>
      </c>
      <c r="F543" s="25" t="s">
        <v>283</v>
      </c>
      <c r="G543" s="25">
        <v>2006</v>
      </c>
      <c r="H543" s="25">
        <v>498.08686187879397</v>
      </c>
      <c r="I543" s="25">
        <v>160.15539331938038</v>
      </c>
      <c r="J543" s="25">
        <v>0</v>
      </c>
      <c r="K543" s="25">
        <v>130.79688045823019</v>
      </c>
      <c r="L543" s="25">
        <v>34.110993383747015</v>
      </c>
      <c r="M543" s="25">
        <v>823.15012904015157</v>
      </c>
      <c r="N543" s="25">
        <v>388.46463141371498</v>
      </c>
      <c r="O543" s="25">
        <v>412.70705735267597</v>
      </c>
      <c r="P543" s="25">
        <v>59.64378314596339</v>
      </c>
      <c r="Q543" s="25">
        <v>860.81547191235438</v>
      </c>
      <c r="R543" s="25">
        <v>245.45578430012233</v>
      </c>
      <c r="T543" s="25">
        <v>142.67882109537601</v>
      </c>
      <c r="V543" s="25">
        <v>2.5640014146647356</v>
      </c>
      <c r="W543" s="25">
        <v>390.69860681016308</v>
      </c>
      <c r="Y543" s="25">
        <v>2074.6642077626689</v>
      </c>
      <c r="Z543" s="25">
        <v>308.45</v>
      </c>
      <c r="AA543" s="25">
        <v>6.7260956646544621</v>
      </c>
      <c r="AB543" s="29">
        <f t="shared" si="17"/>
        <v>2074.6642077626689</v>
      </c>
    </row>
    <row r="544" spans="1:28" hidden="1" x14ac:dyDescent="0.25">
      <c r="A544" s="37" t="s">
        <v>288</v>
      </c>
      <c r="B544" s="37" t="str">
        <f t="shared" si="16"/>
        <v>South Lanarkshire2007</v>
      </c>
      <c r="C544" s="25" t="s">
        <v>248</v>
      </c>
      <c r="D544" s="25" t="s">
        <v>248</v>
      </c>
      <c r="E544" s="25" t="s">
        <v>116</v>
      </c>
      <c r="F544" s="25" t="s">
        <v>283</v>
      </c>
      <c r="G544" s="25">
        <v>2007</v>
      </c>
      <c r="H544" s="25">
        <v>457.0495744316824</v>
      </c>
      <c r="I544" s="25">
        <v>161.79374591859599</v>
      </c>
      <c r="J544" s="25">
        <v>0</v>
      </c>
      <c r="K544" s="25">
        <v>130.25392768330866</v>
      </c>
      <c r="L544" s="25">
        <v>32.556803567736253</v>
      </c>
      <c r="M544" s="25">
        <v>781.65405160132332</v>
      </c>
      <c r="N544" s="25">
        <v>385.03082293436853</v>
      </c>
      <c r="O544" s="25">
        <v>403.75974496905974</v>
      </c>
      <c r="P544" s="25">
        <v>54.494434495963645</v>
      </c>
      <c r="Q544" s="25">
        <v>843.28500239939194</v>
      </c>
      <c r="R544" s="25">
        <v>245.71144622845148</v>
      </c>
      <c r="T544" s="25">
        <v>148.29206851210824</v>
      </c>
      <c r="V544" s="25">
        <v>2.496383750984799</v>
      </c>
      <c r="W544" s="25">
        <v>396.49989849154451</v>
      </c>
      <c r="Y544" s="25">
        <v>2021.4389524922597</v>
      </c>
      <c r="Z544" s="25">
        <v>310.38</v>
      </c>
      <c r="AA544" s="25">
        <v>6.5127873976810999</v>
      </c>
      <c r="AB544" s="29">
        <f t="shared" si="17"/>
        <v>2021.4389524922597</v>
      </c>
    </row>
    <row r="545" spans="1:28" hidden="1" x14ac:dyDescent="0.25">
      <c r="A545" s="37" t="s">
        <v>288</v>
      </c>
      <c r="B545" s="37" t="str">
        <f t="shared" si="16"/>
        <v>South Lanarkshire2008</v>
      </c>
      <c r="C545" s="25" t="s">
        <v>248</v>
      </c>
      <c r="D545" s="25" t="s">
        <v>248</v>
      </c>
      <c r="E545" s="25" t="s">
        <v>116</v>
      </c>
      <c r="F545" s="25" t="s">
        <v>283</v>
      </c>
      <c r="G545" s="25">
        <v>2008</v>
      </c>
      <c r="H545" s="25">
        <v>459.54375918215447</v>
      </c>
      <c r="I545" s="25">
        <v>177.60248153394852</v>
      </c>
      <c r="J545" s="25">
        <v>0</v>
      </c>
      <c r="K545" s="25">
        <v>108.79890158001352</v>
      </c>
      <c r="L545" s="25">
        <v>31.811958441011388</v>
      </c>
      <c r="M545" s="25">
        <v>777.75710073712787</v>
      </c>
      <c r="N545" s="25">
        <v>374.99334452413945</v>
      </c>
      <c r="O545" s="25">
        <v>417.55104173988764</v>
      </c>
      <c r="P545" s="25">
        <v>58.696254245019787</v>
      </c>
      <c r="Q545" s="25">
        <v>851.24064050904678</v>
      </c>
      <c r="R545" s="25">
        <v>227.02976684921111</v>
      </c>
      <c r="T545" s="25">
        <v>147.53009522897608</v>
      </c>
      <c r="V545" s="25">
        <v>2.4551803258471665</v>
      </c>
      <c r="W545" s="25">
        <v>377.01504240403432</v>
      </c>
      <c r="Y545" s="25">
        <v>2006.0127836502088</v>
      </c>
      <c r="Z545" s="25">
        <v>311.31999999999988</v>
      </c>
      <c r="AA545" s="25">
        <v>6.4435718349293643</v>
      </c>
      <c r="AB545" s="29">
        <f t="shared" si="17"/>
        <v>2006.0127836502088</v>
      </c>
    </row>
    <row r="546" spans="1:28" hidden="1" x14ac:dyDescent="0.25">
      <c r="A546" s="37" t="s">
        <v>288</v>
      </c>
      <c r="B546" s="37" t="str">
        <f t="shared" si="16"/>
        <v>South Lanarkshire2009</v>
      </c>
      <c r="C546" s="25" t="s">
        <v>248</v>
      </c>
      <c r="D546" s="25" t="s">
        <v>248</v>
      </c>
      <c r="E546" s="25" t="s">
        <v>116</v>
      </c>
      <c r="F546" s="25" t="s">
        <v>283</v>
      </c>
      <c r="G546" s="25">
        <v>2009</v>
      </c>
      <c r="H546" s="25">
        <v>362.61498102707952</v>
      </c>
      <c r="I546" s="25">
        <v>134.14182331224481</v>
      </c>
      <c r="J546" s="25">
        <v>0</v>
      </c>
      <c r="K546" s="25">
        <v>100.44041248642883</v>
      </c>
      <c r="L546" s="25">
        <v>32.514994629780126</v>
      </c>
      <c r="M546" s="25">
        <v>629.71221145553329</v>
      </c>
      <c r="N546" s="25">
        <v>332.94949082913098</v>
      </c>
      <c r="O546" s="25">
        <v>377.85652229799928</v>
      </c>
      <c r="P546" s="25">
        <v>54.314460918776533</v>
      </c>
      <c r="Q546" s="25">
        <v>765.12047404590669</v>
      </c>
      <c r="R546" s="25">
        <v>226.54956074591269</v>
      </c>
      <c r="T546" s="25">
        <v>142.34864176308025</v>
      </c>
      <c r="V546" s="25">
        <v>2.2555517855983616</v>
      </c>
      <c r="W546" s="25">
        <v>371.15375429459129</v>
      </c>
      <c r="Y546" s="25">
        <v>1765.9864397960314</v>
      </c>
      <c r="Z546" s="25">
        <v>312.18000000000012</v>
      </c>
      <c r="AA546" s="25">
        <v>5.6569493234545156</v>
      </c>
      <c r="AB546" s="29">
        <f t="shared" si="17"/>
        <v>1765.9864397960314</v>
      </c>
    </row>
    <row r="547" spans="1:28" hidden="1" x14ac:dyDescent="0.25">
      <c r="A547" s="37" t="s">
        <v>288</v>
      </c>
      <c r="B547" s="37" t="str">
        <f t="shared" ref="B547:B577" si="18">E547&amp;G547</f>
        <v>South Lanarkshire2010</v>
      </c>
      <c r="C547" s="25" t="s">
        <v>248</v>
      </c>
      <c r="D547" s="25" t="s">
        <v>248</v>
      </c>
      <c r="E547" s="25" t="s">
        <v>116</v>
      </c>
      <c r="F547" s="25" t="s">
        <v>283</v>
      </c>
      <c r="G547" s="25">
        <v>2010</v>
      </c>
      <c r="H547" s="25">
        <v>359.98875698917766</v>
      </c>
      <c r="I547" s="25">
        <v>161.11766100790925</v>
      </c>
      <c r="J547" s="25">
        <v>0</v>
      </c>
      <c r="K547" s="25">
        <v>105.56088218743112</v>
      </c>
      <c r="L547" s="25">
        <v>32.889797877046242</v>
      </c>
      <c r="M547" s="25">
        <v>659.55709806156437</v>
      </c>
      <c r="N547" s="25">
        <v>337.91887043562525</v>
      </c>
      <c r="O547" s="25">
        <v>412.06035845772112</v>
      </c>
      <c r="P547" s="25">
        <v>59.813815226928106</v>
      </c>
      <c r="Q547" s="25">
        <v>809.79304412027443</v>
      </c>
      <c r="R547" s="25">
        <v>224.91593409738832</v>
      </c>
      <c r="T547" s="25">
        <v>141.43292015016115</v>
      </c>
      <c r="V547" s="25">
        <v>2.3902224339553451</v>
      </c>
      <c r="W547" s="25">
        <v>368.7390766815048</v>
      </c>
      <c r="Y547" s="25">
        <v>1838.0892188633436</v>
      </c>
      <c r="Z547" s="25">
        <v>313.18000000000012</v>
      </c>
      <c r="AA547" s="25">
        <v>5.869114307629296</v>
      </c>
      <c r="AB547" s="29">
        <f t="shared" si="17"/>
        <v>1838.0892188633436</v>
      </c>
    </row>
    <row r="548" spans="1:28" hidden="1" x14ac:dyDescent="0.25">
      <c r="A548" s="37" t="s">
        <v>288</v>
      </c>
      <c r="B548" s="37" t="str">
        <f t="shared" si="18"/>
        <v>South Lanarkshire2011</v>
      </c>
      <c r="C548" s="25" t="s">
        <v>248</v>
      </c>
      <c r="D548" s="25" t="s">
        <v>248</v>
      </c>
      <c r="E548" s="25" t="s">
        <v>116</v>
      </c>
      <c r="F548" s="25" t="s">
        <v>283</v>
      </c>
      <c r="G548" s="25">
        <v>2011</v>
      </c>
      <c r="H548" s="25">
        <v>337.8770222733919</v>
      </c>
      <c r="I548" s="25">
        <v>128.65388712149087</v>
      </c>
      <c r="J548" s="25">
        <v>0</v>
      </c>
      <c r="K548" s="25">
        <v>93.274866067081518</v>
      </c>
      <c r="L548" s="25">
        <v>33.362083999873903</v>
      </c>
      <c r="M548" s="25">
        <v>593.16785946183813</v>
      </c>
      <c r="N548" s="25">
        <v>323.58784911671387</v>
      </c>
      <c r="O548" s="25">
        <v>346.5685389904437</v>
      </c>
      <c r="P548" s="25">
        <v>50.341174076844894</v>
      </c>
      <c r="Q548" s="25">
        <v>720.4975621840025</v>
      </c>
      <c r="R548" s="25">
        <v>221.91606983988345</v>
      </c>
      <c r="T548" s="25">
        <v>135.50989569531009</v>
      </c>
      <c r="V548" s="25">
        <v>2.2374442937476449</v>
      </c>
      <c r="W548" s="25">
        <v>359.66340982894121</v>
      </c>
      <c r="Y548" s="25">
        <v>1673.328831474782</v>
      </c>
      <c r="Z548" s="25">
        <v>313.89999999999981</v>
      </c>
      <c r="AA548" s="25">
        <v>5.330770409285706</v>
      </c>
      <c r="AB548" s="29">
        <f t="shared" si="17"/>
        <v>1673.328831474782</v>
      </c>
    </row>
    <row r="549" spans="1:28" hidden="1" x14ac:dyDescent="0.25">
      <c r="A549" s="37" t="s">
        <v>288</v>
      </c>
      <c r="B549" s="37" t="str">
        <f t="shared" si="18"/>
        <v>South Lanarkshire2012</v>
      </c>
      <c r="C549" s="25" t="s">
        <v>248</v>
      </c>
      <c r="D549" s="25" t="s">
        <v>248</v>
      </c>
      <c r="E549" s="25" t="s">
        <v>116</v>
      </c>
      <c r="F549" s="25" t="s">
        <v>283</v>
      </c>
      <c r="G549" s="25">
        <v>2012</v>
      </c>
      <c r="H549" s="25">
        <v>343.52458854489515</v>
      </c>
      <c r="I549" s="25">
        <v>152.49232562150917</v>
      </c>
      <c r="J549" s="25">
        <v>0</v>
      </c>
      <c r="K549" s="25">
        <v>83.222846317957945</v>
      </c>
      <c r="L549" s="25">
        <v>33.195543451359377</v>
      </c>
      <c r="M549" s="25">
        <v>612.43530393572166</v>
      </c>
      <c r="N549" s="25">
        <v>343.94935308536952</v>
      </c>
      <c r="O549" s="25">
        <v>379.84884237298485</v>
      </c>
      <c r="P549" s="25">
        <v>48.757120718196461</v>
      </c>
      <c r="Q549" s="25">
        <v>772.55531617655083</v>
      </c>
      <c r="R549" s="25">
        <v>221.77829057221936</v>
      </c>
      <c r="T549" s="25">
        <v>130.30254609903565</v>
      </c>
      <c r="V549" s="25">
        <v>2.2185209511710178</v>
      </c>
      <c r="W549" s="25">
        <v>354.29935762242604</v>
      </c>
      <c r="Y549" s="25">
        <v>1739.2899777346986</v>
      </c>
      <c r="Z549" s="25">
        <v>314.35999999999996</v>
      </c>
      <c r="AA549" s="25">
        <v>5.5327967226577774</v>
      </c>
      <c r="AB549" s="29">
        <f t="shared" si="17"/>
        <v>1739.2899777346986</v>
      </c>
    </row>
    <row r="550" spans="1:28" hidden="1" x14ac:dyDescent="0.25">
      <c r="A550" s="37" t="s">
        <v>288</v>
      </c>
      <c r="B550" s="37" t="str">
        <f t="shared" si="18"/>
        <v>South Lanarkshire2013</v>
      </c>
      <c r="C550" s="25" t="s">
        <v>248</v>
      </c>
      <c r="D550" s="25" t="s">
        <v>248</v>
      </c>
      <c r="E550" s="25" t="s">
        <v>116</v>
      </c>
      <c r="F550" s="25" t="s">
        <v>283</v>
      </c>
      <c r="G550" s="25">
        <v>2013</v>
      </c>
      <c r="H550" s="25">
        <v>315.66297504789389</v>
      </c>
      <c r="I550" s="25">
        <v>149.39472107337198</v>
      </c>
      <c r="J550" s="25">
        <v>0</v>
      </c>
      <c r="K550" s="25">
        <v>78.358613882136979</v>
      </c>
      <c r="L550" s="25">
        <v>32.41382889083625</v>
      </c>
      <c r="M550" s="25">
        <v>575.8301388942391</v>
      </c>
      <c r="N550" s="25">
        <v>308.16024338042013</v>
      </c>
      <c r="O550" s="25">
        <v>391.51934777249903</v>
      </c>
      <c r="P550" s="25">
        <v>49.585120892484021</v>
      </c>
      <c r="Q550" s="25">
        <v>749.26471204540314</v>
      </c>
      <c r="R550" s="25">
        <v>215.52739759019661</v>
      </c>
      <c r="T550" s="25">
        <v>131.33049402126244</v>
      </c>
      <c r="V550" s="25">
        <v>2.257867155317018</v>
      </c>
      <c r="W550" s="25">
        <v>349.11575876677608</v>
      </c>
      <c r="Y550" s="25">
        <v>1674.2106097064182</v>
      </c>
      <c r="Z550" s="25">
        <v>314.85000000000019</v>
      </c>
      <c r="AA550" s="25">
        <v>5.3174864529344674</v>
      </c>
      <c r="AB550" s="29">
        <f t="shared" si="17"/>
        <v>1674.2106097064182</v>
      </c>
    </row>
    <row r="551" spans="1:28" hidden="1" x14ac:dyDescent="0.25">
      <c r="A551" s="37" t="s">
        <v>288</v>
      </c>
      <c r="B551" s="37" t="str">
        <f t="shared" si="18"/>
        <v>Stirling2005</v>
      </c>
      <c r="C551" s="25" t="s">
        <v>248</v>
      </c>
      <c r="D551" s="25" t="s">
        <v>248</v>
      </c>
      <c r="E551" s="25" t="s">
        <v>117</v>
      </c>
      <c r="F551" s="25" t="s">
        <v>284</v>
      </c>
      <c r="G551" s="25">
        <v>2005</v>
      </c>
      <c r="H551" s="25">
        <v>182.33819017894456</v>
      </c>
      <c r="I551" s="25">
        <v>174.13861929591656</v>
      </c>
      <c r="J551" s="25">
        <v>0</v>
      </c>
      <c r="K551" s="25">
        <v>31.907737174749773</v>
      </c>
      <c r="L551" s="25">
        <v>18.677815248894909</v>
      </c>
      <c r="M551" s="25">
        <v>407.0623618985058</v>
      </c>
      <c r="N551" s="25">
        <v>115.81362088152665</v>
      </c>
      <c r="O551" s="25">
        <v>113.34813322341883</v>
      </c>
      <c r="P551" s="25">
        <v>24.736438746884417</v>
      </c>
      <c r="Q551" s="25">
        <v>253.89819285182989</v>
      </c>
      <c r="R551" s="25">
        <v>158.3731778806156</v>
      </c>
      <c r="T551" s="25">
        <v>57.5570517547132</v>
      </c>
      <c r="V551" s="25">
        <v>1.1448540134071241</v>
      </c>
      <c r="W551" s="25">
        <v>217.07508364873593</v>
      </c>
      <c r="Y551" s="25">
        <v>878.03563839907167</v>
      </c>
      <c r="Z551" s="25">
        <v>87.510000000000048</v>
      </c>
      <c r="AA551" s="25">
        <v>10.033546319267183</v>
      </c>
      <c r="AB551" s="29">
        <f t="shared" si="17"/>
        <v>878.03563839907167</v>
      </c>
    </row>
    <row r="552" spans="1:28" hidden="1" x14ac:dyDescent="0.25">
      <c r="A552" s="37" t="s">
        <v>288</v>
      </c>
      <c r="B552" s="37" t="str">
        <f t="shared" si="18"/>
        <v>Stirling2006</v>
      </c>
      <c r="C552" s="25" t="s">
        <v>248</v>
      </c>
      <c r="D552" s="25" t="s">
        <v>248</v>
      </c>
      <c r="E552" s="25" t="s">
        <v>117</v>
      </c>
      <c r="F552" s="25" t="s">
        <v>284</v>
      </c>
      <c r="G552" s="25">
        <v>2006</v>
      </c>
      <c r="H552" s="25">
        <v>202.95396658536421</v>
      </c>
      <c r="I552" s="25">
        <v>160.2921280576092</v>
      </c>
      <c r="J552" s="25">
        <v>0</v>
      </c>
      <c r="K552" s="25">
        <v>28.850992773753891</v>
      </c>
      <c r="L552" s="25">
        <v>17.679056109567679</v>
      </c>
      <c r="M552" s="25">
        <v>409.77614352629496</v>
      </c>
      <c r="N552" s="25">
        <v>119.15654167837185</v>
      </c>
      <c r="O552" s="25">
        <v>110.1350744035234</v>
      </c>
      <c r="P552" s="25">
        <v>25.524878092256206</v>
      </c>
      <c r="Q552" s="25">
        <v>254.81649417415147</v>
      </c>
      <c r="R552" s="25">
        <v>160.86974461632667</v>
      </c>
      <c r="T552" s="25">
        <v>60.01188576659186</v>
      </c>
      <c r="V552" s="25">
        <v>1.2946367308178091</v>
      </c>
      <c r="W552" s="25">
        <v>222.17626711373634</v>
      </c>
      <c r="Y552" s="25">
        <v>886.76890481418275</v>
      </c>
      <c r="Z552" s="25">
        <v>88.09</v>
      </c>
      <c r="AA552" s="25">
        <v>10.066623962018195</v>
      </c>
      <c r="AB552" s="29">
        <f t="shared" si="17"/>
        <v>886.76890481418275</v>
      </c>
    </row>
    <row r="553" spans="1:28" hidden="1" x14ac:dyDescent="0.25">
      <c r="A553" s="37" t="s">
        <v>288</v>
      </c>
      <c r="B553" s="37" t="str">
        <f t="shared" si="18"/>
        <v>Stirling2007</v>
      </c>
      <c r="C553" s="25" t="s">
        <v>248</v>
      </c>
      <c r="D553" s="25" t="s">
        <v>248</v>
      </c>
      <c r="E553" s="25" t="s">
        <v>117</v>
      </c>
      <c r="F553" s="25" t="s">
        <v>284</v>
      </c>
      <c r="G553" s="25">
        <v>2007</v>
      </c>
      <c r="H553" s="25">
        <v>185.7759995653563</v>
      </c>
      <c r="I553" s="25">
        <v>170.15436976764792</v>
      </c>
      <c r="J553" s="25">
        <v>0</v>
      </c>
      <c r="K553" s="25">
        <v>28.493479542481676</v>
      </c>
      <c r="L553" s="25">
        <v>16.951646173428998</v>
      </c>
      <c r="M553" s="25">
        <v>401.3754950489149</v>
      </c>
      <c r="N553" s="25">
        <v>118.09884482180811</v>
      </c>
      <c r="O553" s="25">
        <v>104.64959742940349</v>
      </c>
      <c r="P553" s="25">
        <v>22.991432695290715</v>
      </c>
      <c r="Q553" s="25">
        <v>245.73987494650231</v>
      </c>
      <c r="R553" s="25">
        <v>164.41626584257477</v>
      </c>
      <c r="T553" s="25">
        <v>62.546769066629089</v>
      </c>
      <c r="V553" s="25">
        <v>1.2754171511451968</v>
      </c>
      <c r="W553" s="25">
        <v>228.23845206034906</v>
      </c>
      <c r="Y553" s="25">
        <v>875.35382205576639</v>
      </c>
      <c r="Z553" s="25">
        <v>88.43</v>
      </c>
      <c r="AA553" s="25">
        <v>9.8988332246496249</v>
      </c>
      <c r="AB553" s="29">
        <f t="shared" si="17"/>
        <v>875.35382205576639</v>
      </c>
    </row>
    <row r="554" spans="1:28" hidden="1" x14ac:dyDescent="0.25">
      <c r="A554" s="37" t="s">
        <v>288</v>
      </c>
      <c r="B554" s="37" t="str">
        <f t="shared" si="18"/>
        <v>Stirling2008</v>
      </c>
      <c r="C554" s="25" t="s">
        <v>248</v>
      </c>
      <c r="D554" s="25" t="s">
        <v>248</v>
      </c>
      <c r="E554" s="25" t="s">
        <v>117</v>
      </c>
      <c r="F554" s="25" t="s">
        <v>284</v>
      </c>
      <c r="G554" s="25">
        <v>2008</v>
      </c>
      <c r="H554" s="25">
        <v>174.39375548958833</v>
      </c>
      <c r="I554" s="25">
        <v>151.15459417839398</v>
      </c>
      <c r="J554" s="25">
        <v>0</v>
      </c>
      <c r="K554" s="25">
        <v>25.395764088755733</v>
      </c>
      <c r="L554" s="25">
        <v>16.511889168278522</v>
      </c>
      <c r="M554" s="25">
        <v>367.45600292501655</v>
      </c>
      <c r="N554" s="25">
        <v>113.02886744101576</v>
      </c>
      <c r="O554" s="25">
        <v>108.90611819690437</v>
      </c>
      <c r="P554" s="25">
        <v>24.590322479086922</v>
      </c>
      <c r="Q554" s="25">
        <v>246.52530811700706</v>
      </c>
      <c r="R554" s="25">
        <v>156.27149883560566</v>
      </c>
      <c r="T554" s="25">
        <v>61.906885508636449</v>
      </c>
      <c r="V554" s="25">
        <v>1.2252215081010045</v>
      </c>
      <c r="W554" s="25">
        <v>219.40360585234311</v>
      </c>
      <c r="Y554" s="25">
        <v>833.38491689436671</v>
      </c>
      <c r="Z554" s="25">
        <v>88.539999999999978</v>
      </c>
      <c r="AA554" s="25">
        <v>9.4125244736205893</v>
      </c>
      <c r="AB554" s="29">
        <f t="shared" si="17"/>
        <v>833.38491689436671</v>
      </c>
    </row>
    <row r="555" spans="1:28" hidden="1" x14ac:dyDescent="0.25">
      <c r="A555" s="37" t="s">
        <v>288</v>
      </c>
      <c r="B555" s="37" t="str">
        <f t="shared" si="18"/>
        <v>Stirling2009</v>
      </c>
      <c r="C555" s="25" t="s">
        <v>248</v>
      </c>
      <c r="D555" s="25" t="s">
        <v>248</v>
      </c>
      <c r="E555" s="25" t="s">
        <v>117</v>
      </c>
      <c r="F555" s="25" t="s">
        <v>284</v>
      </c>
      <c r="G555" s="25">
        <v>2009</v>
      </c>
      <c r="H555" s="25">
        <v>152.04246708470362</v>
      </c>
      <c r="I555" s="25">
        <v>136.51343683344814</v>
      </c>
      <c r="J555" s="25">
        <v>0</v>
      </c>
      <c r="K555" s="25">
        <v>23.250880063929205</v>
      </c>
      <c r="L555" s="25">
        <v>16.86867631789281</v>
      </c>
      <c r="M555" s="25">
        <v>328.67546029997385</v>
      </c>
      <c r="N555" s="25">
        <v>103.15798458771484</v>
      </c>
      <c r="O555" s="25">
        <v>100.06439612753726</v>
      </c>
      <c r="P555" s="25">
        <v>23.229062880641127</v>
      </c>
      <c r="Q555" s="25">
        <v>226.45144359589321</v>
      </c>
      <c r="R555" s="25">
        <v>150.67959258823362</v>
      </c>
      <c r="T555" s="25">
        <v>59.701680822777526</v>
      </c>
      <c r="V555" s="25">
        <v>1.1036495546458653</v>
      </c>
      <c r="W555" s="25">
        <v>211.48492296565701</v>
      </c>
      <c r="Y555" s="25">
        <v>766.61182686152404</v>
      </c>
      <c r="Z555" s="25">
        <v>88.69000000000004</v>
      </c>
      <c r="AA555" s="25">
        <v>8.6437233832621914</v>
      </c>
      <c r="AB555" s="29">
        <f t="shared" si="17"/>
        <v>766.61182686152404</v>
      </c>
    </row>
    <row r="556" spans="1:28" hidden="1" x14ac:dyDescent="0.25">
      <c r="A556" s="37" t="s">
        <v>288</v>
      </c>
      <c r="B556" s="37" t="str">
        <f t="shared" si="18"/>
        <v>Stirling2010</v>
      </c>
      <c r="C556" s="25" t="s">
        <v>248</v>
      </c>
      <c r="D556" s="25" t="s">
        <v>248</v>
      </c>
      <c r="E556" s="25" t="s">
        <v>117</v>
      </c>
      <c r="F556" s="25" t="s">
        <v>284</v>
      </c>
      <c r="G556" s="25">
        <v>2010</v>
      </c>
      <c r="H556" s="25">
        <v>163.37485727425494</v>
      </c>
      <c r="I556" s="25">
        <v>170.8786580693679</v>
      </c>
      <c r="J556" s="25">
        <v>0</v>
      </c>
      <c r="K556" s="25">
        <v>24.204513276039389</v>
      </c>
      <c r="L556" s="25">
        <v>17.08287896886868</v>
      </c>
      <c r="M556" s="25">
        <v>375.5409075885309</v>
      </c>
      <c r="N556" s="25">
        <v>106.00568418975628</v>
      </c>
      <c r="O556" s="25">
        <v>112.65242359450872</v>
      </c>
      <c r="P556" s="25">
        <v>25.784852910884915</v>
      </c>
      <c r="Q556" s="25">
        <v>244.44296069514991</v>
      </c>
      <c r="R556" s="25">
        <v>150.01862572377561</v>
      </c>
      <c r="T556" s="25">
        <v>59.064458127300938</v>
      </c>
      <c r="V556" s="25">
        <v>1.1656061784639229</v>
      </c>
      <c r="W556" s="25">
        <v>210.24869002954046</v>
      </c>
      <c r="Y556" s="25">
        <v>830.23255831322115</v>
      </c>
      <c r="Z556" s="25">
        <v>89.550000000000011</v>
      </c>
      <c r="AA556" s="25">
        <v>9.2711620135479738</v>
      </c>
      <c r="AB556" s="29">
        <f t="shared" si="17"/>
        <v>830.23255831322115</v>
      </c>
    </row>
    <row r="557" spans="1:28" hidden="1" x14ac:dyDescent="0.25">
      <c r="A557" s="37" t="s">
        <v>288</v>
      </c>
      <c r="B557" s="37" t="str">
        <f t="shared" si="18"/>
        <v>Stirling2011</v>
      </c>
      <c r="C557" s="25" t="s">
        <v>248</v>
      </c>
      <c r="D557" s="25" t="s">
        <v>248</v>
      </c>
      <c r="E557" s="25" t="s">
        <v>117</v>
      </c>
      <c r="F557" s="25" t="s">
        <v>284</v>
      </c>
      <c r="G557" s="25">
        <v>2011</v>
      </c>
      <c r="H557" s="25">
        <v>152.03011039289734</v>
      </c>
      <c r="I557" s="25">
        <v>140.87718035027189</v>
      </c>
      <c r="J557" s="25">
        <v>0</v>
      </c>
      <c r="K557" s="25">
        <v>20.779185668177035</v>
      </c>
      <c r="L557" s="25">
        <v>17.373775564218025</v>
      </c>
      <c r="M557" s="25">
        <v>331.06025197556431</v>
      </c>
      <c r="N557" s="25">
        <v>97.657579891293295</v>
      </c>
      <c r="O557" s="25">
        <v>92.85979131657281</v>
      </c>
      <c r="P557" s="25">
        <v>21.116290204396442</v>
      </c>
      <c r="Q557" s="25">
        <v>211.63366141226257</v>
      </c>
      <c r="R557" s="25">
        <v>146.22046435321948</v>
      </c>
      <c r="T557" s="25">
        <v>55.758829526543195</v>
      </c>
      <c r="V557" s="25">
        <v>1.0729703376145494</v>
      </c>
      <c r="W557" s="25">
        <v>203.05226421737723</v>
      </c>
      <c r="Y557" s="25">
        <v>745.74617760520414</v>
      </c>
      <c r="Z557" s="25">
        <v>90.32999999999997</v>
      </c>
      <c r="AA557" s="25">
        <v>8.2557973829868754</v>
      </c>
      <c r="AB557" s="29">
        <f t="shared" si="17"/>
        <v>745.74617760520414</v>
      </c>
    </row>
    <row r="558" spans="1:28" hidden="1" x14ac:dyDescent="0.25">
      <c r="A558" s="37" t="s">
        <v>288</v>
      </c>
      <c r="B558" s="37" t="str">
        <f t="shared" si="18"/>
        <v>Stirling2012</v>
      </c>
      <c r="C558" s="25" t="s">
        <v>248</v>
      </c>
      <c r="D558" s="25" t="s">
        <v>248</v>
      </c>
      <c r="E558" s="25" t="s">
        <v>117</v>
      </c>
      <c r="F558" s="25" t="s">
        <v>284</v>
      </c>
      <c r="G558" s="25">
        <v>2012</v>
      </c>
      <c r="H558" s="25">
        <v>161.66311221263422</v>
      </c>
      <c r="I558" s="25">
        <v>154.44267562714791</v>
      </c>
      <c r="J558" s="25">
        <v>0</v>
      </c>
      <c r="K558" s="25">
        <v>19.80665015376541</v>
      </c>
      <c r="L558" s="25">
        <v>17.26520157718274</v>
      </c>
      <c r="M558" s="25">
        <v>353.17763957073026</v>
      </c>
      <c r="N558" s="25">
        <v>102.78737076578633</v>
      </c>
      <c r="O558" s="25">
        <v>102.21334711797729</v>
      </c>
      <c r="P558" s="25">
        <v>20.542494445918702</v>
      </c>
      <c r="Q558" s="25">
        <v>225.54321232968232</v>
      </c>
      <c r="R558" s="25">
        <v>143.74690359157825</v>
      </c>
      <c r="T558" s="25">
        <v>53.364260161961596</v>
      </c>
      <c r="V558" s="25">
        <v>1.0285068016617809</v>
      </c>
      <c r="W558" s="25">
        <v>198.13967055520163</v>
      </c>
      <c r="Y558" s="25">
        <v>776.86052245561427</v>
      </c>
      <c r="Z558" s="25">
        <v>91.02</v>
      </c>
      <c r="AA558" s="25">
        <v>8.5350529823732622</v>
      </c>
      <c r="AB558" s="29">
        <f t="shared" si="17"/>
        <v>776.86052245561427</v>
      </c>
    </row>
    <row r="559" spans="1:28" hidden="1" x14ac:dyDescent="0.25">
      <c r="A559" s="37" t="s">
        <v>288</v>
      </c>
      <c r="B559" s="37" t="str">
        <f t="shared" si="18"/>
        <v>Stirling2013</v>
      </c>
      <c r="C559" s="25" t="s">
        <v>248</v>
      </c>
      <c r="D559" s="25" t="s">
        <v>248</v>
      </c>
      <c r="E559" s="25" t="s">
        <v>117</v>
      </c>
      <c r="F559" s="25" t="s">
        <v>284</v>
      </c>
      <c r="G559" s="25">
        <v>2013</v>
      </c>
      <c r="H559" s="25">
        <v>146.8635875936167</v>
      </c>
      <c r="I559" s="25">
        <v>155.67453373196136</v>
      </c>
      <c r="J559" s="25">
        <v>0</v>
      </c>
      <c r="K559" s="25">
        <v>18.371142276968946</v>
      </c>
      <c r="L559" s="25">
        <v>16.809855441855941</v>
      </c>
      <c r="M559" s="25">
        <v>337.71911904440293</v>
      </c>
      <c r="N559" s="25">
        <v>91.944892964826067</v>
      </c>
      <c r="O559" s="25">
        <v>104.39675412430006</v>
      </c>
      <c r="P559" s="25">
        <v>20.670020157997815</v>
      </c>
      <c r="Q559" s="25">
        <v>217.01166724712394</v>
      </c>
      <c r="R559" s="25">
        <v>138.11429068616636</v>
      </c>
      <c r="T559" s="25">
        <v>54.096454081220315</v>
      </c>
      <c r="V559" s="25">
        <v>1.038428646656528</v>
      </c>
      <c r="W559" s="25">
        <v>193.24917341404321</v>
      </c>
      <c r="Y559" s="25">
        <v>747.97995970557008</v>
      </c>
      <c r="Z559" s="25">
        <v>91.260000000000048</v>
      </c>
      <c r="AA559" s="25">
        <v>8.1961424469161699</v>
      </c>
      <c r="AB559" s="29">
        <f t="shared" si="17"/>
        <v>747.97995970557008</v>
      </c>
    </row>
    <row r="560" spans="1:28" hidden="1" x14ac:dyDescent="0.25">
      <c r="A560" s="37" t="s">
        <v>288</v>
      </c>
      <c r="B560" s="37" t="str">
        <f t="shared" si="18"/>
        <v>West Dunbartonshire2005</v>
      </c>
      <c r="C560" s="25" t="s">
        <v>248</v>
      </c>
      <c r="D560" s="25" t="s">
        <v>248</v>
      </c>
      <c r="E560" s="25" t="s">
        <v>118</v>
      </c>
      <c r="F560" s="25" t="s">
        <v>285</v>
      </c>
      <c r="G560" s="25">
        <v>2005</v>
      </c>
      <c r="H560" s="25">
        <v>130.85072087764476</v>
      </c>
      <c r="I560" s="25">
        <v>60.315186744215147</v>
      </c>
      <c r="J560" s="25">
        <v>0</v>
      </c>
      <c r="K560" s="25">
        <v>9.962002836449054</v>
      </c>
      <c r="L560" s="25">
        <v>2.2491475819224132</v>
      </c>
      <c r="M560" s="25">
        <v>203.37705804023136</v>
      </c>
      <c r="N560" s="25">
        <v>100.37268271671901</v>
      </c>
      <c r="O560" s="25">
        <v>123.47155827282835</v>
      </c>
      <c r="P560" s="25">
        <v>3.8945129417455786</v>
      </c>
      <c r="Q560" s="25">
        <v>227.73875393129293</v>
      </c>
      <c r="R560" s="25">
        <v>87.720326493803299</v>
      </c>
      <c r="T560" s="25">
        <v>58.002135641970604</v>
      </c>
      <c r="V560" s="25">
        <v>0.63661451641073841</v>
      </c>
      <c r="W560" s="25">
        <v>146.35907665218463</v>
      </c>
      <c r="Y560" s="25">
        <v>577.47488862370903</v>
      </c>
      <c r="Z560" s="25">
        <v>91.53000000000003</v>
      </c>
      <c r="AA560" s="25">
        <v>6.3091324005649385</v>
      </c>
      <c r="AB560" s="29">
        <f t="shared" si="17"/>
        <v>577.47488862370903</v>
      </c>
    </row>
    <row r="561" spans="1:28" hidden="1" x14ac:dyDescent="0.25">
      <c r="A561" s="37" t="s">
        <v>288</v>
      </c>
      <c r="B561" s="37" t="str">
        <f t="shared" si="18"/>
        <v>West Dunbartonshire2006</v>
      </c>
      <c r="C561" s="25" t="s">
        <v>248</v>
      </c>
      <c r="D561" s="25" t="s">
        <v>248</v>
      </c>
      <c r="E561" s="25" t="s">
        <v>118</v>
      </c>
      <c r="F561" s="25" t="s">
        <v>285</v>
      </c>
      <c r="G561" s="25">
        <v>2006</v>
      </c>
      <c r="H561" s="25">
        <v>154.12161176502033</v>
      </c>
      <c r="I561" s="25">
        <v>54.671127343694344</v>
      </c>
      <c r="J561" s="25">
        <v>0</v>
      </c>
      <c r="K561" s="25">
        <v>9.595802051193953</v>
      </c>
      <c r="L561" s="25">
        <v>2.1237712261201662</v>
      </c>
      <c r="M561" s="25">
        <v>220.51231238602878</v>
      </c>
      <c r="N561" s="25">
        <v>102.25460419675264</v>
      </c>
      <c r="O561" s="25">
        <v>118.43808777827671</v>
      </c>
      <c r="P561" s="25">
        <v>3.7919957025224384</v>
      </c>
      <c r="Q561" s="25">
        <v>224.48468767755176</v>
      </c>
      <c r="R561" s="25">
        <v>87.765476887950157</v>
      </c>
      <c r="T561" s="25">
        <v>57.752220301918641</v>
      </c>
      <c r="V561" s="25">
        <v>0.71122661875119275</v>
      </c>
      <c r="W561" s="25">
        <v>146.22892380861998</v>
      </c>
      <c r="Y561" s="25">
        <v>591.22592387220061</v>
      </c>
      <c r="Z561" s="25">
        <v>91.42000000000003</v>
      </c>
      <c r="AA561" s="25">
        <v>6.4671398367118842</v>
      </c>
      <c r="AB561" s="29">
        <f t="shared" si="17"/>
        <v>591.22592387220061</v>
      </c>
    </row>
    <row r="562" spans="1:28" hidden="1" x14ac:dyDescent="0.25">
      <c r="A562" s="37" t="s">
        <v>288</v>
      </c>
      <c r="B562" s="37" t="str">
        <f t="shared" si="18"/>
        <v>West Dunbartonshire2007</v>
      </c>
      <c r="C562" s="25" t="s">
        <v>248</v>
      </c>
      <c r="D562" s="25" t="s">
        <v>248</v>
      </c>
      <c r="E562" s="25" t="s">
        <v>118</v>
      </c>
      <c r="F562" s="25" t="s">
        <v>285</v>
      </c>
      <c r="G562" s="25">
        <v>2007</v>
      </c>
      <c r="H562" s="25">
        <v>149.01453935729708</v>
      </c>
      <c r="I562" s="25">
        <v>54.362555027199754</v>
      </c>
      <c r="J562" s="25">
        <v>0</v>
      </c>
      <c r="K562" s="25">
        <v>9.6302941437060952</v>
      </c>
      <c r="L562" s="25">
        <v>2.017827543460069</v>
      </c>
      <c r="M562" s="25">
        <v>215.02521607166301</v>
      </c>
      <c r="N562" s="25">
        <v>100.21451021729892</v>
      </c>
      <c r="O562" s="25">
        <v>114.08435895503493</v>
      </c>
      <c r="P562" s="25">
        <v>3.4490740652086851</v>
      </c>
      <c r="Q562" s="25">
        <v>217.74794323754256</v>
      </c>
      <c r="R562" s="25">
        <v>85.200268685661911</v>
      </c>
      <c r="T562" s="25">
        <v>59.502718703078848</v>
      </c>
      <c r="V562" s="25">
        <v>0.6828775039152406</v>
      </c>
      <c r="W562" s="25">
        <v>145.385864892656</v>
      </c>
      <c r="Y562" s="25">
        <v>578.1590242018616</v>
      </c>
      <c r="Z562" s="25">
        <v>91.369999999999933</v>
      </c>
      <c r="AA562" s="25">
        <v>6.3276679895136478</v>
      </c>
      <c r="AB562" s="29">
        <f t="shared" si="17"/>
        <v>578.1590242018616</v>
      </c>
    </row>
    <row r="563" spans="1:28" hidden="1" x14ac:dyDescent="0.25">
      <c r="A563" s="37" t="s">
        <v>288</v>
      </c>
      <c r="B563" s="37" t="str">
        <f t="shared" si="18"/>
        <v>West Dunbartonshire2008</v>
      </c>
      <c r="C563" s="25" t="s">
        <v>248</v>
      </c>
      <c r="D563" s="25" t="s">
        <v>248</v>
      </c>
      <c r="E563" s="25" t="s">
        <v>118</v>
      </c>
      <c r="F563" s="25" t="s">
        <v>285</v>
      </c>
      <c r="G563" s="25">
        <v>2008</v>
      </c>
      <c r="H563" s="25">
        <v>129.82611538716205</v>
      </c>
      <c r="I563" s="25">
        <v>56.569916189458965</v>
      </c>
      <c r="J563" s="25">
        <v>0</v>
      </c>
      <c r="K563" s="25">
        <v>9.7751813612637495</v>
      </c>
      <c r="L563" s="25">
        <v>1.9471312627280526</v>
      </c>
      <c r="M563" s="25">
        <v>198.1183442006128</v>
      </c>
      <c r="N563" s="25">
        <v>96.743559877852832</v>
      </c>
      <c r="O563" s="25">
        <v>118.34087856749272</v>
      </c>
      <c r="P563" s="25">
        <v>3.7034725930330628</v>
      </c>
      <c r="Q563" s="25">
        <v>218.78791103837861</v>
      </c>
      <c r="R563" s="25">
        <v>81.788357251205639</v>
      </c>
      <c r="T563" s="25">
        <v>58.603365855566935</v>
      </c>
      <c r="V563" s="25">
        <v>0.67468569937686151</v>
      </c>
      <c r="W563" s="25">
        <v>141.06640880614944</v>
      </c>
      <c r="Y563" s="25">
        <v>557.97266404514073</v>
      </c>
      <c r="Z563" s="25">
        <v>91.19000000000004</v>
      </c>
      <c r="AA563" s="25">
        <v>6.1187922364858043</v>
      </c>
      <c r="AB563" s="29">
        <f t="shared" si="17"/>
        <v>557.97266404514073</v>
      </c>
    </row>
    <row r="564" spans="1:28" hidden="1" x14ac:dyDescent="0.25">
      <c r="A564" s="37" t="s">
        <v>288</v>
      </c>
      <c r="B564" s="37" t="str">
        <f t="shared" si="18"/>
        <v>West Dunbartonshire2009</v>
      </c>
      <c r="C564" s="25" t="s">
        <v>248</v>
      </c>
      <c r="D564" s="25" t="s">
        <v>248</v>
      </c>
      <c r="E564" s="25" t="s">
        <v>118</v>
      </c>
      <c r="F564" s="25" t="s">
        <v>285</v>
      </c>
      <c r="G564" s="25">
        <v>2009</v>
      </c>
      <c r="H564" s="25">
        <v>119.18745388949982</v>
      </c>
      <c r="I564" s="25">
        <v>47.07950307500294</v>
      </c>
      <c r="J564" s="25">
        <v>0</v>
      </c>
      <c r="K564" s="25">
        <v>8.0625282422886926</v>
      </c>
      <c r="L564" s="25">
        <v>1.9928326632481694</v>
      </c>
      <c r="M564" s="25">
        <v>176.32231787003963</v>
      </c>
      <c r="N564" s="25">
        <v>85.697280676804212</v>
      </c>
      <c r="O564" s="25">
        <v>105.7880004303945</v>
      </c>
      <c r="P564" s="25">
        <v>3.3821303745231144</v>
      </c>
      <c r="Q564" s="25">
        <v>194.86741148172183</v>
      </c>
      <c r="R564" s="25">
        <v>82.650605367364363</v>
      </c>
      <c r="T564" s="25">
        <v>56.83605636234752</v>
      </c>
      <c r="V564" s="25">
        <v>0.61893777239259795</v>
      </c>
      <c r="W564" s="25">
        <v>140.1055995021045</v>
      </c>
      <c r="Y564" s="25">
        <v>511.29532885386595</v>
      </c>
      <c r="Z564" s="25">
        <v>91.07999999999997</v>
      </c>
      <c r="AA564" s="25">
        <v>5.6136948710349817</v>
      </c>
      <c r="AB564" s="29">
        <f t="shared" si="17"/>
        <v>511.29532885386595</v>
      </c>
    </row>
    <row r="565" spans="1:28" hidden="1" x14ac:dyDescent="0.25">
      <c r="A565" s="37" t="s">
        <v>288</v>
      </c>
      <c r="B565" s="37" t="str">
        <f t="shared" si="18"/>
        <v>West Dunbartonshire2010</v>
      </c>
      <c r="C565" s="25" t="s">
        <v>248</v>
      </c>
      <c r="D565" s="25" t="s">
        <v>248</v>
      </c>
      <c r="E565" s="25" t="s">
        <v>118</v>
      </c>
      <c r="F565" s="25" t="s">
        <v>285</v>
      </c>
      <c r="G565" s="25">
        <v>2010</v>
      </c>
      <c r="H565" s="25">
        <v>120.31984637288463</v>
      </c>
      <c r="I565" s="25">
        <v>61.467880724703129</v>
      </c>
      <c r="J565" s="25">
        <v>0</v>
      </c>
      <c r="K565" s="25">
        <v>7.9501872479284144</v>
      </c>
      <c r="L565" s="25">
        <v>2.0130186045166818</v>
      </c>
      <c r="M565" s="25">
        <v>191.75093295003285</v>
      </c>
      <c r="N565" s="25">
        <v>86.292365617127615</v>
      </c>
      <c r="O565" s="25">
        <v>115.38440005893206</v>
      </c>
      <c r="P565" s="25">
        <v>3.6710350800353484</v>
      </c>
      <c r="Q565" s="25">
        <v>205.34780075609504</v>
      </c>
      <c r="R565" s="25">
        <v>81.787609091281155</v>
      </c>
      <c r="T565" s="25">
        <v>55.602576027702561</v>
      </c>
      <c r="V565" s="25">
        <v>0.6454646895945636</v>
      </c>
      <c r="W565" s="25">
        <v>138.03564980857828</v>
      </c>
      <c r="Y565" s="25">
        <v>535.13438351470609</v>
      </c>
      <c r="Z565" s="25">
        <v>90.800000000000011</v>
      </c>
      <c r="AA565" s="25">
        <v>5.8935504792368505</v>
      </c>
      <c r="AB565" s="29">
        <f t="shared" si="17"/>
        <v>535.13438351470609</v>
      </c>
    </row>
    <row r="566" spans="1:28" hidden="1" x14ac:dyDescent="0.25">
      <c r="A566" s="37" t="s">
        <v>288</v>
      </c>
      <c r="B566" s="37" t="str">
        <f t="shared" si="18"/>
        <v>West Dunbartonshire2011</v>
      </c>
      <c r="C566" s="25" t="s">
        <v>248</v>
      </c>
      <c r="D566" s="25" t="s">
        <v>248</v>
      </c>
      <c r="E566" s="25" t="s">
        <v>118</v>
      </c>
      <c r="F566" s="25" t="s">
        <v>285</v>
      </c>
      <c r="G566" s="25">
        <v>2011</v>
      </c>
      <c r="H566" s="25">
        <v>113.71045906155673</v>
      </c>
      <c r="I566" s="25">
        <v>53.653873048993887</v>
      </c>
      <c r="J566" s="25">
        <v>0</v>
      </c>
      <c r="K566" s="25">
        <v>7.0388850736519455</v>
      </c>
      <c r="L566" s="25">
        <v>2.0364840939163762</v>
      </c>
      <c r="M566" s="25">
        <v>176.43970127811895</v>
      </c>
      <c r="N566" s="25">
        <v>81.317716796598603</v>
      </c>
      <c r="O566" s="25">
        <v>95.682545395783706</v>
      </c>
      <c r="P566" s="25">
        <v>3.1951702014522958</v>
      </c>
      <c r="Q566" s="25">
        <v>180.19543239383461</v>
      </c>
      <c r="R566" s="25">
        <v>81.114200110465887</v>
      </c>
      <c r="T566" s="25">
        <v>54.33092603771756</v>
      </c>
      <c r="V566" s="25">
        <v>0.60472719590071511</v>
      </c>
      <c r="W566" s="25">
        <v>136.04985334408417</v>
      </c>
      <c r="Y566" s="25">
        <v>492.68498701603767</v>
      </c>
      <c r="Z566" s="25">
        <v>90.609999999999985</v>
      </c>
      <c r="AA566" s="25">
        <v>5.4374239820774504</v>
      </c>
      <c r="AB566" s="29">
        <f t="shared" si="17"/>
        <v>492.68498701603767</v>
      </c>
    </row>
    <row r="567" spans="1:28" hidden="1" x14ac:dyDescent="0.25">
      <c r="A567" s="37" t="s">
        <v>288</v>
      </c>
      <c r="B567" s="37" t="str">
        <f t="shared" si="18"/>
        <v>West Dunbartonshire2012</v>
      </c>
      <c r="C567" s="25" t="s">
        <v>248</v>
      </c>
      <c r="D567" s="25" t="s">
        <v>248</v>
      </c>
      <c r="E567" s="25" t="s">
        <v>118</v>
      </c>
      <c r="F567" s="25" t="s">
        <v>285</v>
      </c>
      <c r="G567" s="25">
        <v>2012</v>
      </c>
      <c r="H567" s="25">
        <v>96.849710385753696</v>
      </c>
      <c r="I567" s="25">
        <v>60.816421738005715</v>
      </c>
      <c r="J567" s="25">
        <v>0</v>
      </c>
      <c r="K567" s="25">
        <v>7.2578796238486607</v>
      </c>
      <c r="L567" s="25">
        <v>2.0288904201654021</v>
      </c>
      <c r="M567" s="25">
        <v>166.95290216777346</v>
      </c>
      <c r="N567" s="25">
        <v>82.572437685416716</v>
      </c>
      <c r="O567" s="25">
        <v>102.65393006033807</v>
      </c>
      <c r="P567" s="25">
        <v>3.1119253568952319</v>
      </c>
      <c r="Q567" s="25">
        <v>188.33829310265</v>
      </c>
      <c r="R567" s="25">
        <v>81.519415143241375</v>
      </c>
      <c r="T567" s="25">
        <v>53.621486032231886</v>
      </c>
      <c r="V567" s="25">
        <v>0.5935299749313856</v>
      </c>
      <c r="W567" s="25">
        <v>135.73443115040465</v>
      </c>
      <c r="Y567" s="25">
        <v>491.02562642082819</v>
      </c>
      <c r="Z567" s="25">
        <v>90.34</v>
      </c>
      <c r="AA567" s="25">
        <v>5.4353069118975892</v>
      </c>
      <c r="AB567" s="29">
        <f t="shared" si="17"/>
        <v>491.02562642082819</v>
      </c>
    </row>
    <row r="568" spans="1:28" hidden="1" x14ac:dyDescent="0.25">
      <c r="A568" s="37" t="s">
        <v>288</v>
      </c>
      <c r="B568" s="37" t="str">
        <f t="shared" si="18"/>
        <v>West Dunbartonshire2013</v>
      </c>
      <c r="C568" s="25" t="s">
        <v>248</v>
      </c>
      <c r="D568" s="25" t="s">
        <v>248</v>
      </c>
      <c r="E568" s="25" t="s">
        <v>118</v>
      </c>
      <c r="F568" s="25" t="s">
        <v>285</v>
      </c>
      <c r="G568" s="25">
        <v>2013</v>
      </c>
      <c r="H568" s="25">
        <v>95.36120179770306</v>
      </c>
      <c r="I568" s="25">
        <v>62.079490636075938</v>
      </c>
      <c r="J568" s="25">
        <v>0</v>
      </c>
      <c r="K568" s="25">
        <v>6.0441769812741546</v>
      </c>
      <c r="L568" s="25">
        <v>1.987203657849189</v>
      </c>
      <c r="M568" s="25">
        <v>165.47207307290233</v>
      </c>
      <c r="N568" s="25">
        <v>75.38518197761455</v>
      </c>
      <c r="O568" s="25">
        <v>105.45229254415194</v>
      </c>
      <c r="P568" s="25">
        <v>3.2940542482492576</v>
      </c>
      <c r="Q568" s="25">
        <v>184.13152877001576</v>
      </c>
      <c r="R568" s="25">
        <v>80.095937710762087</v>
      </c>
      <c r="T568" s="25">
        <v>53.159967762080527</v>
      </c>
      <c r="V568" s="25">
        <v>0.59973176494774927</v>
      </c>
      <c r="W568" s="25">
        <v>133.85563723779038</v>
      </c>
      <c r="Y568" s="25">
        <v>483.45923908070841</v>
      </c>
      <c r="Z568" s="25">
        <v>89.80999999999996</v>
      </c>
      <c r="AA568" s="25">
        <v>5.3831337165205282</v>
      </c>
      <c r="AB568" s="29">
        <f t="shared" si="17"/>
        <v>483.45923908070841</v>
      </c>
    </row>
    <row r="569" spans="1:28" hidden="1" x14ac:dyDescent="0.25">
      <c r="A569" s="37" t="s">
        <v>288</v>
      </c>
      <c r="B569" s="37" t="str">
        <f t="shared" si="18"/>
        <v>West Lothian2005</v>
      </c>
      <c r="C569" s="25" t="s">
        <v>248</v>
      </c>
      <c r="D569" s="25" t="s">
        <v>248</v>
      </c>
      <c r="E569" s="25" t="s">
        <v>119</v>
      </c>
      <c r="F569" s="25" t="s">
        <v>286</v>
      </c>
      <c r="G569" s="25">
        <v>2005</v>
      </c>
      <c r="H569" s="25">
        <v>327.36083203587935</v>
      </c>
      <c r="I569" s="25">
        <v>149.06128796944895</v>
      </c>
      <c r="J569" s="25">
        <v>7.3449444444444567E-2</v>
      </c>
      <c r="K569" s="25">
        <v>74.894392481424163</v>
      </c>
      <c r="L569" s="25">
        <v>8.663658936475553</v>
      </c>
      <c r="M569" s="25">
        <v>560.05362086767252</v>
      </c>
      <c r="N569" s="25">
        <v>166.13753234982408</v>
      </c>
      <c r="O569" s="25">
        <v>244.62339776691957</v>
      </c>
      <c r="P569" s="25">
        <v>24.691246820118767</v>
      </c>
      <c r="Q569" s="25">
        <v>435.45217693686243</v>
      </c>
      <c r="R569" s="25">
        <v>121.0875376745177</v>
      </c>
      <c r="T569" s="25">
        <v>115.44931078385804</v>
      </c>
      <c r="V569" s="25">
        <v>1.5723421341156778</v>
      </c>
      <c r="W569" s="25">
        <v>238.10919059249142</v>
      </c>
      <c r="Y569" s="25">
        <v>1233.6149883970261</v>
      </c>
      <c r="Z569" s="25">
        <v>165.01000000000013</v>
      </c>
      <c r="AA569" s="25">
        <v>7.4760013841405071</v>
      </c>
      <c r="AB569" s="29">
        <f t="shared" si="17"/>
        <v>1233.6149883970261</v>
      </c>
    </row>
    <row r="570" spans="1:28" hidden="1" x14ac:dyDescent="0.25">
      <c r="A570" s="37" t="s">
        <v>288</v>
      </c>
      <c r="B570" s="37" t="str">
        <f t="shared" si="18"/>
        <v>West Lothian2006</v>
      </c>
      <c r="C570" s="25" t="s">
        <v>248</v>
      </c>
      <c r="D570" s="25" t="s">
        <v>248</v>
      </c>
      <c r="E570" s="25" t="s">
        <v>119</v>
      </c>
      <c r="F570" s="25" t="s">
        <v>286</v>
      </c>
      <c r="G570" s="25">
        <v>2006</v>
      </c>
      <c r="H570" s="25">
        <v>354.06165012563036</v>
      </c>
      <c r="I570" s="25">
        <v>135.24616832638102</v>
      </c>
      <c r="J570" s="25">
        <v>7.3449444444444567E-2</v>
      </c>
      <c r="K570" s="25">
        <v>69.55882660377307</v>
      </c>
      <c r="L570" s="25">
        <v>8.202768100534465</v>
      </c>
      <c r="M570" s="25">
        <v>567.14286260076346</v>
      </c>
      <c r="N570" s="25">
        <v>174.74037845638355</v>
      </c>
      <c r="O570" s="25">
        <v>232.5827509933533</v>
      </c>
      <c r="P570" s="25">
        <v>23.487695238933306</v>
      </c>
      <c r="Q570" s="25">
        <v>430.81082468867015</v>
      </c>
      <c r="R570" s="25">
        <v>118.49519960243114</v>
      </c>
      <c r="T570" s="25">
        <v>117.72519925026558</v>
      </c>
      <c r="V570" s="25">
        <v>1.7269166204687771</v>
      </c>
      <c r="W570" s="25">
        <v>237.9473154731655</v>
      </c>
      <c r="Y570" s="25">
        <v>1235.9010027625991</v>
      </c>
      <c r="Z570" s="25">
        <v>167.10999999999999</v>
      </c>
      <c r="AA570" s="25">
        <v>7.3957333658225073</v>
      </c>
      <c r="AB570" s="29">
        <f t="shared" si="17"/>
        <v>1235.9010027625991</v>
      </c>
    </row>
    <row r="571" spans="1:28" hidden="1" x14ac:dyDescent="0.25">
      <c r="A571" s="37" t="s">
        <v>288</v>
      </c>
      <c r="B571" s="37" t="str">
        <f t="shared" si="18"/>
        <v>West Lothian2007</v>
      </c>
      <c r="C571" s="25" t="s">
        <v>248</v>
      </c>
      <c r="D571" s="25" t="s">
        <v>248</v>
      </c>
      <c r="E571" s="25" t="s">
        <v>119</v>
      </c>
      <c r="F571" s="25" t="s">
        <v>286</v>
      </c>
      <c r="G571" s="25">
        <v>2007</v>
      </c>
      <c r="H571" s="25">
        <v>332.69524540827877</v>
      </c>
      <c r="I571" s="25">
        <v>130.32689672738996</v>
      </c>
      <c r="J571" s="25">
        <v>7.3449444444444567E-2</v>
      </c>
      <c r="K571" s="25">
        <v>69.299003513530963</v>
      </c>
      <c r="L571" s="25">
        <v>7.9542770018626561</v>
      </c>
      <c r="M571" s="25">
        <v>540.34887209550686</v>
      </c>
      <c r="N571" s="25">
        <v>174.88590713106191</v>
      </c>
      <c r="O571" s="25">
        <v>232.09153941887772</v>
      </c>
      <c r="P571" s="25">
        <v>21.709742556828328</v>
      </c>
      <c r="Q571" s="25">
        <v>428.6871891067679</v>
      </c>
      <c r="R571" s="25">
        <v>120.88277683521608</v>
      </c>
      <c r="T571" s="25">
        <v>122.47954046786583</v>
      </c>
      <c r="V571" s="25">
        <v>1.7048813876773561</v>
      </c>
      <c r="W571" s="25">
        <v>245.06719869075926</v>
      </c>
      <c r="Y571" s="25">
        <v>1214.103259893034</v>
      </c>
      <c r="Z571" s="25">
        <v>169.47</v>
      </c>
      <c r="AA571" s="25">
        <v>7.1641190764916152</v>
      </c>
      <c r="AB571" s="29">
        <f t="shared" si="17"/>
        <v>1214.103259893034</v>
      </c>
    </row>
    <row r="572" spans="1:28" hidden="1" x14ac:dyDescent="0.25">
      <c r="A572" s="37" t="s">
        <v>288</v>
      </c>
      <c r="B572" s="37" t="str">
        <f t="shared" si="18"/>
        <v>West Lothian2008</v>
      </c>
      <c r="C572" s="25" t="s">
        <v>248</v>
      </c>
      <c r="D572" s="25" t="s">
        <v>248</v>
      </c>
      <c r="E572" s="25" t="s">
        <v>119</v>
      </c>
      <c r="F572" s="25" t="s">
        <v>286</v>
      </c>
      <c r="G572" s="25">
        <v>2008</v>
      </c>
      <c r="H572" s="25">
        <v>337.68760526741465</v>
      </c>
      <c r="I572" s="25">
        <v>138.19164312013882</v>
      </c>
      <c r="J572" s="25">
        <v>7.3449444444444567E-2</v>
      </c>
      <c r="K572" s="25">
        <v>57.996616502191856</v>
      </c>
      <c r="L572" s="25">
        <v>7.6640628195525142</v>
      </c>
      <c r="M572" s="25">
        <v>541.61337715374236</v>
      </c>
      <c r="N572" s="25">
        <v>170.4318039962921</v>
      </c>
      <c r="O572" s="25">
        <v>238.81457813626878</v>
      </c>
      <c r="P572" s="25">
        <v>23.743480438647353</v>
      </c>
      <c r="Q572" s="25">
        <v>432.98986257120822</v>
      </c>
      <c r="R572" s="25">
        <v>115.32744802608235</v>
      </c>
      <c r="T572" s="25">
        <v>121.50748945443985</v>
      </c>
      <c r="V572" s="25">
        <v>1.6736822741450306</v>
      </c>
      <c r="W572" s="25">
        <v>238.50861975466722</v>
      </c>
      <c r="Y572" s="25">
        <v>1213.1118594796178</v>
      </c>
      <c r="Z572" s="25">
        <v>171.38000000000008</v>
      </c>
      <c r="AA572" s="25">
        <v>7.078491419533302</v>
      </c>
      <c r="AB572" s="29">
        <f t="shared" si="17"/>
        <v>1213.1118594796178</v>
      </c>
    </row>
    <row r="573" spans="1:28" hidden="1" x14ac:dyDescent="0.25">
      <c r="A573" s="37" t="s">
        <v>288</v>
      </c>
      <c r="B573" s="37" t="str">
        <f t="shared" si="18"/>
        <v>West Lothian2009</v>
      </c>
      <c r="C573" s="25" t="s">
        <v>248</v>
      </c>
      <c r="D573" s="25" t="s">
        <v>248</v>
      </c>
      <c r="E573" s="25" t="s">
        <v>119</v>
      </c>
      <c r="F573" s="25" t="s">
        <v>286</v>
      </c>
      <c r="G573" s="25">
        <v>2009</v>
      </c>
      <c r="H573" s="25">
        <v>280.01923529354804</v>
      </c>
      <c r="I573" s="25">
        <v>127.22590271931287</v>
      </c>
      <c r="J573" s="25">
        <v>0</v>
      </c>
      <c r="K573" s="25">
        <v>51.276076080486071</v>
      </c>
      <c r="L573" s="25">
        <v>7.930613181847229</v>
      </c>
      <c r="M573" s="25">
        <v>466.4518272751942</v>
      </c>
      <c r="N573" s="25">
        <v>151.528697690147</v>
      </c>
      <c r="O573" s="25">
        <v>214.28911968895414</v>
      </c>
      <c r="P573" s="25">
        <v>20.818303880739983</v>
      </c>
      <c r="Q573" s="25">
        <v>386.6361212598411</v>
      </c>
      <c r="R573" s="25">
        <v>111.06867421475869</v>
      </c>
      <c r="T573" s="25">
        <v>119.54303132721344</v>
      </c>
      <c r="V573" s="25">
        <v>1.5078395361981882</v>
      </c>
      <c r="W573" s="25">
        <v>232.11954507817032</v>
      </c>
      <c r="Y573" s="25">
        <v>1085.2074936132055</v>
      </c>
      <c r="Z573" s="25">
        <v>173.04</v>
      </c>
      <c r="AA573" s="25">
        <v>6.2714256450139017</v>
      </c>
      <c r="AB573" s="29">
        <f t="shared" si="17"/>
        <v>1085.2074936132055</v>
      </c>
    </row>
    <row r="574" spans="1:28" hidden="1" x14ac:dyDescent="0.25">
      <c r="A574" s="37" t="s">
        <v>288</v>
      </c>
      <c r="B574" s="37" t="str">
        <f t="shared" si="18"/>
        <v>West Lothian2010</v>
      </c>
      <c r="C574" s="25" t="s">
        <v>248</v>
      </c>
      <c r="D574" s="25" t="s">
        <v>248</v>
      </c>
      <c r="E574" s="25" t="s">
        <v>119</v>
      </c>
      <c r="F574" s="25" t="s">
        <v>286</v>
      </c>
      <c r="G574" s="25">
        <v>2010</v>
      </c>
      <c r="H574" s="25">
        <v>297.04715425591814</v>
      </c>
      <c r="I574" s="25">
        <v>184.595299432171</v>
      </c>
      <c r="J574" s="25">
        <v>0</v>
      </c>
      <c r="K574" s="25">
        <v>52.432379209505541</v>
      </c>
      <c r="L574" s="25">
        <v>8.0302239539172824</v>
      </c>
      <c r="M574" s="25">
        <v>542.1050568515119</v>
      </c>
      <c r="N574" s="25">
        <v>154.84684776648675</v>
      </c>
      <c r="O574" s="25">
        <v>234.42821698646119</v>
      </c>
      <c r="P574" s="25">
        <v>22.515842613198096</v>
      </c>
      <c r="Q574" s="25">
        <v>411.79090736614609</v>
      </c>
      <c r="R574" s="25">
        <v>110.95877135818785</v>
      </c>
      <c r="T574" s="25">
        <v>118.44766164297462</v>
      </c>
      <c r="V574" s="25">
        <v>1.592406479913703</v>
      </c>
      <c r="W574" s="25">
        <v>230.99883948107617</v>
      </c>
      <c r="Y574" s="25">
        <v>1184.8948036987342</v>
      </c>
      <c r="Z574" s="25">
        <v>174.09000000000006</v>
      </c>
      <c r="AA574" s="25">
        <v>6.8062197926287196</v>
      </c>
      <c r="AB574" s="29">
        <f t="shared" si="17"/>
        <v>1184.8948036987342</v>
      </c>
    </row>
    <row r="575" spans="1:28" hidden="1" x14ac:dyDescent="0.25">
      <c r="A575" s="37" t="s">
        <v>288</v>
      </c>
      <c r="B575" s="37" t="str">
        <f t="shared" si="18"/>
        <v>West Lothian2011</v>
      </c>
      <c r="C575" s="25" t="s">
        <v>248</v>
      </c>
      <c r="D575" s="25" t="s">
        <v>248</v>
      </c>
      <c r="E575" s="25" t="s">
        <v>119</v>
      </c>
      <c r="F575" s="25" t="s">
        <v>286</v>
      </c>
      <c r="G575" s="25">
        <v>2011</v>
      </c>
      <c r="H575" s="25">
        <v>289.22212651575563</v>
      </c>
      <c r="I575" s="25">
        <v>127.08600220746111</v>
      </c>
      <c r="J575" s="25">
        <v>0</v>
      </c>
      <c r="K575" s="25">
        <v>46.770943790483955</v>
      </c>
      <c r="L575" s="25">
        <v>8.1914957094498302</v>
      </c>
      <c r="M575" s="25">
        <v>471.27056822315052</v>
      </c>
      <c r="N575" s="25">
        <v>148.76707142268364</v>
      </c>
      <c r="O575" s="25">
        <v>195.51642699264116</v>
      </c>
      <c r="P575" s="25">
        <v>20.06247829664941</v>
      </c>
      <c r="Q575" s="25">
        <v>364.34597671197423</v>
      </c>
      <c r="R575" s="25">
        <v>110.88820014253618</v>
      </c>
      <c r="T575" s="25">
        <v>114.38840336396511</v>
      </c>
      <c r="V575" s="25">
        <v>1.4859771574202556</v>
      </c>
      <c r="W575" s="25">
        <v>226.76258066392154</v>
      </c>
      <c r="Y575" s="25">
        <v>1062.3791255990461</v>
      </c>
      <c r="Z575" s="25">
        <v>175.3000000000001</v>
      </c>
      <c r="AA575" s="25">
        <v>6.0603486913807503</v>
      </c>
      <c r="AB575" s="29">
        <f t="shared" si="17"/>
        <v>1062.3791255990461</v>
      </c>
    </row>
    <row r="576" spans="1:28" hidden="1" x14ac:dyDescent="0.25">
      <c r="A576" s="37" t="s">
        <v>288</v>
      </c>
      <c r="B576" s="37" t="str">
        <f t="shared" si="18"/>
        <v>West Lothian2012</v>
      </c>
      <c r="C576" s="25" t="s">
        <v>248</v>
      </c>
      <c r="D576" s="25" t="s">
        <v>248</v>
      </c>
      <c r="E576" s="25" t="s">
        <v>119</v>
      </c>
      <c r="F576" s="25" t="s">
        <v>286</v>
      </c>
      <c r="G576" s="25">
        <v>2012</v>
      </c>
      <c r="H576" s="25">
        <v>313.86136886008109</v>
      </c>
      <c r="I576" s="25">
        <v>146.12261680556779</v>
      </c>
      <c r="J576" s="25">
        <v>0</v>
      </c>
      <c r="K576" s="25">
        <v>42.821738166380648</v>
      </c>
      <c r="L576" s="25">
        <v>8.123950199924499</v>
      </c>
      <c r="M576" s="25">
        <v>510.92967403195405</v>
      </c>
      <c r="N576" s="25">
        <v>156.75918115680977</v>
      </c>
      <c r="O576" s="25">
        <v>215.14755910558841</v>
      </c>
      <c r="P576" s="25">
        <v>19.305337795187196</v>
      </c>
      <c r="Q576" s="25">
        <v>391.21207805758542</v>
      </c>
      <c r="R576" s="25">
        <v>109.4362657540874</v>
      </c>
      <c r="T576" s="25">
        <v>110.76233350238374</v>
      </c>
      <c r="V576" s="25">
        <v>1.4503301235970985</v>
      </c>
      <c r="W576" s="25">
        <v>221.64892938006824</v>
      </c>
      <c r="Y576" s="25">
        <v>1123.7906814696073</v>
      </c>
      <c r="Z576" s="25">
        <v>175.98999999999987</v>
      </c>
      <c r="AA576" s="25">
        <v>6.3855371411421569</v>
      </c>
      <c r="AB576" s="29">
        <f t="shared" si="17"/>
        <v>1123.7906814696073</v>
      </c>
    </row>
    <row r="577" spans="1:28" hidden="1" x14ac:dyDescent="0.25">
      <c r="A577" s="37" t="s">
        <v>288</v>
      </c>
      <c r="B577" s="37" t="str">
        <f t="shared" si="18"/>
        <v>West Lothian2013</v>
      </c>
      <c r="C577" s="25" t="s">
        <v>248</v>
      </c>
      <c r="D577" s="25" t="s">
        <v>248</v>
      </c>
      <c r="E577" s="25" t="s">
        <v>119</v>
      </c>
      <c r="F577" s="25" t="s">
        <v>286</v>
      </c>
      <c r="G577" s="25">
        <v>2013</v>
      </c>
      <c r="H577" s="25">
        <v>277.30353121429636</v>
      </c>
      <c r="I577" s="25">
        <v>148.20536828973948</v>
      </c>
      <c r="J577" s="25">
        <v>0</v>
      </c>
      <c r="K577" s="25">
        <v>39.168347199835928</v>
      </c>
      <c r="L577" s="25">
        <v>7.8518592155610962</v>
      </c>
      <c r="M577" s="25">
        <v>472.52910591943288</v>
      </c>
      <c r="N577" s="25">
        <v>144.60302665073797</v>
      </c>
      <c r="O577" s="25">
        <v>220.99504773211686</v>
      </c>
      <c r="P577" s="25">
        <v>20.750763681745219</v>
      </c>
      <c r="Q577" s="25">
        <v>386.3488380646001</v>
      </c>
      <c r="R577" s="25">
        <v>105.47850128462174</v>
      </c>
      <c r="T577" s="25">
        <v>110.85487377273527</v>
      </c>
      <c r="V577" s="25">
        <v>1.4825728111751866</v>
      </c>
      <c r="W577" s="25">
        <v>217.81594786853219</v>
      </c>
      <c r="Y577" s="25">
        <v>1076.6938918525652</v>
      </c>
      <c r="Z577" s="25">
        <v>176.14</v>
      </c>
      <c r="AA577" s="25">
        <v>6.1127165428214223</v>
      </c>
      <c r="AB577" s="29">
        <f t="shared" si="17"/>
        <v>1076.6938918525652</v>
      </c>
    </row>
  </sheetData>
  <autoFilter ref="A1:AB577">
    <filterColumn colId="4">
      <filters>
        <filter val="Fife"/>
      </filters>
    </filterColumn>
  </autoFilter>
  <pageMargins left="0.7" right="0.7" top="0.75" bottom="0.75" header="0.3" footer="0.3"/>
  <pageSetup paperSize="9" orientation="portrait" r:id="rId1"/>
  <headerFooter>
    <oddFooter>&amp;C&amp;"arial unicode ms,Bold"CLASSIFICATION: &amp;K00C000UNCLASSIFIED</oddFooter>
    <evenFooter>&amp;C&amp;"arial unicode ms,Bold"CLASSIFICATION: &amp;K00C000UNCLASSIFIED</evenFooter>
    <firstFooter>&amp;C&amp;"arial unicode ms,Bold"CLASSIFICATION: &amp;K00C000UNCLASSIFIED</first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H27"/>
  <sheetViews>
    <sheetView workbookViewId="0">
      <selection activeCell="C9" sqref="C9"/>
    </sheetView>
  </sheetViews>
  <sheetFormatPr defaultRowHeight="15" x14ac:dyDescent="0.25"/>
  <cols>
    <col min="3" max="3" width="67.42578125" customWidth="1"/>
    <col min="4" max="4" width="30.85546875" customWidth="1"/>
    <col min="6" max="6" width="10.5703125" customWidth="1"/>
    <col min="7" max="7" width="11.7109375" customWidth="1"/>
  </cols>
  <sheetData>
    <row r="2" spans="3:8" x14ac:dyDescent="0.25">
      <c r="C2" t="s">
        <v>24</v>
      </c>
    </row>
    <row r="4" spans="3:8" x14ac:dyDescent="0.25">
      <c r="C4" s="5" t="s">
        <v>25</v>
      </c>
      <c r="D4" s="5" t="s">
        <v>42</v>
      </c>
      <c r="G4" s="5" t="s">
        <v>49</v>
      </c>
    </row>
    <row r="5" spans="3:8" x14ac:dyDescent="0.25">
      <c r="G5" s="5" t="s">
        <v>12</v>
      </c>
    </row>
    <row r="6" spans="3:8" x14ac:dyDescent="0.25">
      <c r="C6" t="s">
        <v>26</v>
      </c>
      <c r="D6" t="s">
        <v>23</v>
      </c>
      <c r="G6" t="s">
        <v>50</v>
      </c>
    </row>
    <row r="7" spans="3:8" x14ac:dyDescent="0.25">
      <c r="C7" t="s">
        <v>23</v>
      </c>
      <c r="D7" t="s">
        <v>20</v>
      </c>
      <c r="G7" t="s">
        <v>51</v>
      </c>
    </row>
    <row r="8" spans="3:8" x14ac:dyDescent="0.25">
      <c r="C8" t="s">
        <v>27</v>
      </c>
      <c r="D8" t="s">
        <v>43</v>
      </c>
    </row>
    <row r="9" spans="3:8" x14ac:dyDescent="0.25">
      <c r="C9" t="s">
        <v>28</v>
      </c>
      <c r="D9" t="s">
        <v>44</v>
      </c>
      <c r="G9" t="s">
        <v>26</v>
      </c>
    </row>
    <row r="10" spans="3:8" x14ac:dyDescent="0.25">
      <c r="C10" t="s">
        <v>29</v>
      </c>
      <c r="D10" t="s">
        <v>31</v>
      </c>
      <c r="G10" t="s">
        <v>52</v>
      </c>
      <c r="H10" t="s">
        <v>53</v>
      </c>
    </row>
    <row r="11" spans="3:8" x14ac:dyDescent="0.25">
      <c r="C11" t="s">
        <v>41</v>
      </c>
      <c r="D11" t="s">
        <v>45</v>
      </c>
      <c r="G11" t="s">
        <v>54</v>
      </c>
    </row>
    <row r="12" spans="3:8" x14ac:dyDescent="0.25">
      <c r="C12" t="s">
        <v>30</v>
      </c>
      <c r="D12" t="s">
        <v>46</v>
      </c>
      <c r="G12" t="s">
        <v>55</v>
      </c>
    </row>
    <row r="13" spans="3:8" x14ac:dyDescent="0.25">
      <c r="C13" t="s">
        <v>31</v>
      </c>
      <c r="D13" t="s">
        <v>47</v>
      </c>
      <c r="G13" t="s">
        <v>2</v>
      </c>
    </row>
    <row r="14" spans="3:8" x14ac:dyDescent="0.25">
      <c r="C14" t="s">
        <v>32</v>
      </c>
      <c r="D14" t="s">
        <v>48</v>
      </c>
      <c r="G14" t="s">
        <v>56</v>
      </c>
    </row>
    <row r="15" spans="3:8" x14ac:dyDescent="0.25">
      <c r="C15" t="s">
        <v>33</v>
      </c>
      <c r="G15" t="s">
        <v>57</v>
      </c>
    </row>
    <row r="16" spans="3:8" x14ac:dyDescent="0.25">
      <c r="C16" t="s">
        <v>34</v>
      </c>
    </row>
    <row r="17" spans="3:4" x14ac:dyDescent="0.25">
      <c r="C17" t="s">
        <v>36</v>
      </c>
    </row>
    <row r="18" spans="3:4" x14ac:dyDescent="0.25">
      <c r="C18" t="s">
        <v>35</v>
      </c>
    </row>
    <row r="19" spans="3:4" x14ac:dyDescent="0.25">
      <c r="C19" t="s">
        <v>37</v>
      </c>
    </row>
    <row r="20" spans="3:4" x14ac:dyDescent="0.25">
      <c r="C20" t="s">
        <v>38</v>
      </c>
    </row>
    <row r="21" spans="3:4" x14ac:dyDescent="0.25">
      <c r="C21" t="s">
        <v>22</v>
      </c>
    </row>
    <row r="22" spans="3:4" x14ac:dyDescent="0.25">
      <c r="C22" t="s">
        <v>21</v>
      </c>
    </row>
    <row r="23" spans="3:4" x14ac:dyDescent="0.25">
      <c r="C23" t="s">
        <v>39</v>
      </c>
    </row>
    <row r="24" spans="3:4" x14ac:dyDescent="0.25">
      <c r="C24" t="s">
        <v>40</v>
      </c>
    </row>
    <row r="27" spans="3:4" x14ac:dyDescent="0.25">
      <c r="C27" s="5"/>
      <c r="D27" s="5"/>
    </row>
  </sheetData>
  <customSheetViews>
    <customSheetView guid="{24BDF9BF-3E89-4D14-855A-139B7B0A48CA}">
      <selection activeCell="C26" sqref="C26"/>
      <pageMargins left="0.7" right="0.7" top="0.75" bottom="0.75" header="0.3" footer="0.3"/>
      <pageSetup paperSize="9" orientation="portrait" horizontalDpi="0" verticalDpi="0" r:id="rId1"/>
    </customSheetView>
  </customSheetViews>
  <pageMargins left="0.7" right="0.7" top="0.75" bottom="0.75" header="0.3" footer="0.3"/>
  <pageSetup paperSize="9" orientation="portrait" verticalDpi="0" r:id="rId2"/>
  <headerFooter>
    <oddFooter>&amp;C&amp;"arial unicode ms,Bold"CLASSIFICATION: &amp;K00C000UNCLASSIFIED</oddFooter>
    <evenFooter>&amp;C&amp;"arial unicode ms,Bold"CLASSIFICATION: &amp;K00C000UNCLASSIFIED</evenFooter>
    <firstFooter>&amp;C&amp;"arial unicode ms,Bold"CLASSIFICATION: &amp;K00C000UNCLASSIFIED</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63</vt:i4>
      </vt:variant>
    </vt:vector>
  </HeadingPairs>
  <TitlesOfParts>
    <vt:vector size="69" baseType="lpstr">
      <vt:lpstr>Required section</vt:lpstr>
      <vt:lpstr>ListsReq</vt:lpstr>
      <vt:lpstr>ListsRec</vt:lpstr>
      <vt:lpstr>Recommended - Wider Influence</vt:lpstr>
      <vt:lpstr>LACO2 data</vt:lpstr>
      <vt:lpstr>Sheet2</vt:lpstr>
      <vt:lpstr>actiontype</vt:lpstr>
      <vt:lpstr>ActionTypePartnership</vt:lpstr>
      <vt:lpstr>All_Sectors</vt:lpstr>
      <vt:lpstr>Behaviour</vt:lpstr>
      <vt:lpstr>Business_Industry_and_Public_Sector</vt:lpstr>
      <vt:lpstr>direction</vt:lpstr>
      <vt:lpstr>emissionsource</vt:lpstr>
      <vt:lpstr>emissionsource1</vt:lpstr>
      <vt:lpstr>emissionsource2</vt:lpstr>
      <vt:lpstr>Energy</vt:lpstr>
      <vt:lpstr>Estimated</vt:lpstr>
      <vt:lpstr>Full_dataset</vt:lpstr>
      <vt:lpstr>FundingSource</vt:lpstr>
      <vt:lpstr>FundingStatus</vt:lpstr>
      <vt:lpstr>Homes_and_Communities</vt:lpstr>
      <vt:lpstr>LACO2datasets</vt:lpstr>
      <vt:lpstr>LAs</vt:lpstr>
      <vt:lpstr>level</vt:lpstr>
      <vt:lpstr>metric</vt:lpstr>
      <vt:lpstr>ObjectiveB1</vt:lpstr>
      <vt:lpstr>ObjectiveB2</vt:lpstr>
      <vt:lpstr>ObjectiveB3</vt:lpstr>
      <vt:lpstr>ObjectiveN1</vt:lpstr>
      <vt:lpstr>ObjectiveN2</vt:lpstr>
      <vt:lpstr>ObjectiveN3</vt:lpstr>
      <vt:lpstr>ObjectiveS1</vt:lpstr>
      <vt:lpstr>ObjectiveS2</vt:lpstr>
      <vt:lpstr>ObjectiveS3</vt:lpstr>
      <vt:lpstr>ObjetiveN1</vt:lpstr>
      <vt:lpstr>OjectiveN2</vt:lpstr>
      <vt:lpstr>'Required section'!OLE_LINK1</vt:lpstr>
      <vt:lpstr>PartnershipRole</vt:lpstr>
      <vt:lpstr>'Recommended - Wider Influence'!Print_Area</vt:lpstr>
      <vt:lpstr>'Required section'!Print_Area</vt:lpstr>
      <vt:lpstr>probability</vt:lpstr>
      <vt:lpstr>ProjectRole</vt:lpstr>
      <vt:lpstr>ProjectStatus</vt:lpstr>
      <vt:lpstr>RPP2BusinessIndustryPublicSector</vt:lpstr>
      <vt:lpstr>RPP2HomesCommunities</vt:lpstr>
      <vt:lpstr>RPP2RuralLandUse</vt:lpstr>
      <vt:lpstr>RPP2Transport</vt:lpstr>
      <vt:lpstr>RPP2WasteResourceEfficiency</vt:lpstr>
      <vt:lpstr>RPPSectors</vt:lpstr>
      <vt:lpstr>Rural_Land_Use</vt:lpstr>
      <vt:lpstr>Scope</vt:lpstr>
      <vt:lpstr>Subset_dataset</vt:lpstr>
      <vt:lpstr>targetboundary</vt:lpstr>
      <vt:lpstr>targettype</vt:lpstr>
      <vt:lpstr>Transport</vt:lpstr>
      <vt:lpstr>typeorganisation</vt:lpstr>
      <vt:lpstr>unitCO2</vt:lpstr>
      <vt:lpstr>unitCO2A</vt:lpstr>
      <vt:lpstr>unitCO2B</vt:lpstr>
      <vt:lpstr>unitCO2C</vt:lpstr>
      <vt:lpstr>unitCO2D</vt:lpstr>
      <vt:lpstr>unitCO2E</vt:lpstr>
      <vt:lpstr>unitsCO2C</vt:lpstr>
      <vt:lpstr>Waste_and_Resource_Efficiency</vt:lpstr>
      <vt:lpstr>year</vt:lpstr>
      <vt:lpstr>yeartype</vt:lpstr>
      <vt:lpstr>yeartype2</vt:lpstr>
      <vt:lpstr>yesno</vt:lpstr>
      <vt:lpstr>yesno2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Clare</dc:creator>
  <cp:lastModifiedBy>Rebecca Vivers</cp:lastModifiedBy>
  <cp:lastPrinted>2015-11-27T09:36:57Z</cp:lastPrinted>
  <dcterms:created xsi:type="dcterms:W3CDTF">2014-10-29T16:20:01Z</dcterms:created>
  <dcterms:modified xsi:type="dcterms:W3CDTF">2016-01-08T10:11:08Z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1caccd97-8c24-4ef1-a036-87903a45828c</vt:lpwstr>
  </property>
  <property fmtid="{D5CDD505-2E9C-101B-9397-08002B2CF9AE}" pid="3" name="EastAyrshireEACGPMS">
    <vt:lpwstr>UNCLASSIFIED</vt:lpwstr>
  </property>
</Properties>
</file>