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_SSN\09 PBCCD Reporting\2022-23 Reporting\Factors etc\"/>
    </mc:Choice>
  </mc:AlternateContent>
  <bookViews>
    <workbookView xWindow="0" yWindow="0" windowWidth="28800" windowHeight="13065"/>
  </bookViews>
  <sheets>
    <sheet name="Emission Factors" sheetId="1" r:id="rId1"/>
  </sheets>
  <externalReferences>
    <externalReference r:id="rId2"/>
  </externalReferences>
  <definedNames>
    <definedName name="_1b">'[1]Profile of Body'!$C$9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9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'Emission Factors'!$A$5:$J$436</definedName>
    <definedName name="DeliveryRole">[1]ListsReq!$BP$3:$BP$7</definedName>
    <definedName name="direction">[1]ListsReq!$AS$3:$AS$5</definedName>
    <definedName name="Estimated">[1]ListsReq!$AP$3:$AP$5</definedName>
    <definedName name="Funding">[1]ListsReq!$BR$3:$BR$15</definedName>
    <definedName name="ISM">[1]ListsReq!$BQ$3:$BQ$6</definedName>
    <definedName name="KeyAction">[1]ListsReq!$BS$3:$BS$6</definedName>
    <definedName name="localauth">[1]ListsReq!$BG$3:$BG$35</definedName>
    <definedName name="metric">[1]ListsReq!$BC$3:$BC$13</definedName>
    <definedName name="Other">[1]ListsReq!$BU$3:$BU$9</definedName>
    <definedName name="OtherSectors">[1]ListsReq!$BM$3:$BM$7</definedName>
    <definedName name="Partnership">[1]ListsReq!$BT$3:$BT$6</definedName>
    <definedName name="ProjectStatus_Recc">[1]ListsReq!$BO$3:$BO$7</definedName>
    <definedName name="Recc_units">[1]ListsReq!$B$3:$B$6</definedName>
    <definedName name="Renewables">[1]ListsReq!$BF$3:$BF$15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cope">[1]ListsReq!$AR$3:$AR$7</definedName>
    <definedName name="Sector">[1]ListsReq!$BK$3:$BK$12</definedName>
    <definedName name="targetboundary">[1]ListsReq!$AA$3:$AA$16</definedName>
    <definedName name="targettype">[1]ListsReq!$Z$3:$Z$7</definedName>
    <definedName name="TargetTypeRecc">[1]ListsReq!$BL$3:$BL$8</definedName>
    <definedName name="three_e">[1]ListsReq!$BI$3:$BI$11</definedName>
    <definedName name="three_g">[1]ListsReq!$BJ$3:$BJ$7</definedName>
    <definedName name="twoe">[1]ListsReq!$BH$3:$BH$15</definedName>
    <definedName name="typeorganisation">[1]ListsReq!$AM$3:$AM$9</definedName>
    <definedName name="unitCO2C">[1]ListsReq!$Y$3:$Y$15</definedName>
    <definedName name="unitCO2D">[1]ListsReq!$AK$3:$AK$18</definedName>
    <definedName name="unitCO2E">[1]ListsReq!$AL$3:$AL$11</definedName>
    <definedName name="year">[1]ListsReq!$D$3:$D$21</definedName>
    <definedName name="Year_Recc">[1]ListsReq!$BN$3:$BN$64</definedName>
    <definedName name="Year_target">[1]ListsReq!$C$3:$C$49</definedName>
    <definedName name="yeardash">[1]ListsReq!$D$22:$D$40</definedName>
    <definedName name="yeardash_target">[1]ListsReq!$C$50:$C$95</definedName>
    <definedName name="yeartype">[1]ListsReq!$W$3:$W$7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6" i="1" l="1"/>
  <c r="I436" i="1"/>
  <c r="H436" i="1"/>
  <c r="J435" i="1"/>
  <c r="I435" i="1"/>
  <c r="H435" i="1"/>
  <c r="J434" i="1"/>
  <c r="I434" i="1"/>
  <c r="H434" i="1"/>
  <c r="F434" i="1"/>
  <c r="J433" i="1"/>
  <c r="I433" i="1"/>
  <c r="H433" i="1"/>
  <c r="J432" i="1"/>
  <c r="I432" i="1"/>
  <c r="H432" i="1"/>
  <c r="F432" i="1"/>
  <c r="J431" i="1"/>
  <c r="I431" i="1"/>
  <c r="H431" i="1"/>
  <c r="F431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424" i="1"/>
  <c r="I424" i="1"/>
  <c r="H424" i="1"/>
  <c r="J423" i="1"/>
  <c r="I423" i="1"/>
  <c r="H423" i="1"/>
  <c r="J422" i="1"/>
  <c r="I422" i="1"/>
  <c r="H422" i="1"/>
  <c r="J421" i="1"/>
  <c r="I421" i="1"/>
  <c r="H421" i="1"/>
  <c r="J420" i="1"/>
  <c r="I420" i="1"/>
  <c r="H420" i="1"/>
  <c r="J419" i="1"/>
  <c r="I419" i="1"/>
  <c r="H419" i="1"/>
  <c r="J418" i="1"/>
  <c r="I418" i="1"/>
  <c r="H418" i="1"/>
  <c r="J417" i="1"/>
  <c r="I417" i="1"/>
  <c r="H417" i="1"/>
  <c r="J416" i="1"/>
  <c r="I416" i="1"/>
  <c r="H416" i="1"/>
  <c r="J415" i="1"/>
  <c r="I415" i="1"/>
  <c r="H415" i="1"/>
  <c r="J414" i="1"/>
  <c r="I414" i="1"/>
  <c r="H414" i="1"/>
  <c r="J413" i="1"/>
  <c r="I413" i="1"/>
  <c r="H413" i="1"/>
  <c r="J412" i="1"/>
  <c r="I412" i="1"/>
  <c r="H412" i="1"/>
  <c r="J411" i="1"/>
  <c r="I411" i="1"/>
  <c r="H411" i="1"/>
  <c r="J410" i="1"/>
  <c r="I410" i="1"/>
  <c r="H410" i="1"/>
  <c r="J409" i="1"/>
  <c r="I409" i="1"/>
  <c r="H409" i="1"/>
  <c r="J408" i="1"/>
  <c r="I408" i="1"/>
  <c r="H408" i="1"/>
  <c r="J407" i="1"/>
  <c r="I407" i="1"/>
  <c r="H407" i="1"/>
  <c r="J406" i="1"/>
  <c r="I406" i="1"/>
  <c r="H406" i="1"/>
  <c r="J405" i="1"/>
  <c r="I405" i="1"/>
  <c r="H405" i="1"/>
  <c r="J404" i="1"/>
  <c r="I404" i="1"/>
  <c r="H404" i="1"/>
  <c r="J403" i="1"/>
  <c r="I403" i="1"/>
  <c r="H403" i="1"/>
  <c r="J402" i="1"/>
  <c r="I402" i="1"/>
  <c r="H402" i="1"/>
  <c r="J401" i="1"/>
  <c r="I401" i="1"/>
  <c r="H401" i="1"/>
  <c r="J400" i="1"/>
  <c r="I400" i="1"/>
  <c r="H400" i="1"/>
  <c r="J399" i="1"/>
  <c r="I399" i="1"/>
  <c r="H399" i="1"/>
  <c r="J398" i="1"/>
  <c r="I398" i="1"/>
  <c r="H398" i="1"/>
  <c r="J397" i="1"/>
  <c r="I397" i="1"/>
  <c r="H397" i="1"/>
  <c r="J396" i="1"/>
  <c r="I396" i="1"/>
  <c r="H396" i="1"/>
  <c r="J395" i="1"/>
  <c r="I395" i="1"/>
  <c r="H395" i="1"/>
  <c r="J394" i="1"/>
  <c r="I394" i="1"/>
  <c r="H394" i="1"/>
  <c r="J393" i="1"/>
  <c r="I393" i="1"/>
  <c r="H393" i="1"/>
  <c r="J392" i="1"/>
  <c r="I392" i="1"/>
  <c r="H392" i="1"/>
  <c r="J391" i="1"/>
  <c r="I391" i="1"/>
  <c r="H391" i="1"/>
  <c r="J390" i="1"/>
  <c r="I390" i="1"/>
  <c r="H390" i="1"/>
  <c r="J389" i="1"/>
  <c r="I389" i="1"/>
  <c r="H389" i="1"/>
  <c r="J388" i="1"/>
  <c r="I388" i="1"/>
  <c r="H388" i="1"/>
  <c r="J387" i="1"/>
  <c r="I387" i="1"/>
  <c r="H387" i="1"/>
  <c r="J386" i="1"/>
  <c r="I386" i="1"/>
  <c r="H386" i="1"/>
  <c r="J385" i="1"/>
  <c r="I385" i="1"/>
  <c r="H385" i="1"/>
  <c r="J384" i="1"/>
  <c r="I384" i="1"/>
  <c r="H384" i="1"/>
  <c r="J383" i="1"/>
  <c r="I383" i="1"/>
  <c r="H383" i="1"/>
  <c r="J382" i="1"/>
  <c r="I382" i="1"/>
  <c r="H382" i="1"/>
  <c r="J381" i="1"/>
  <c r="I381" i="1"/>
  <c r="H381" i="1"/>
  <c r="J380" i="1"/>
  <c r="I380" i="1"/>
  <c r="H380" i="1"/>
  <c r="J379" i="1"/>
  <c r="I379" i="1"/>
  <c r="H379" i="1"/>
  <c r="J378" i="1"/>
  <c r="I378" i="1"/>
  <c r="H378" i="1"/>
  <c r="J377" i="1"/>
  <c r="I377" i="1"/>
  <c r="H377" i="1"/>
  <c r="J376" i="1"/>
  <c r="I376" i="1"/>
  <c r="H376" i="1"/>
  <c r="J375" i="1"/>
  <c r="I375" i="1"/>
  <c r="H375" i="1"/>
  <c r="J374" i="1"/>
  <c r="I374" i="1"/>
  <c r="H374" i="1"/>
  <c r="J373" i="1"/>
  <c r="I373" i="1"/>
  <c r="H373" i="1"/>
  <c r="J372" i="1"/>
  <c r="I372" i="1"/>
  <c r="H372" i="1"/>
  <c r="J371" i="1"/>
  <c r="I371" i="1"/>
  <c r="H371" i="1"/>
  <c r="J370" i="1"/>
  <c r="I370" i="1"/>
  <c r="H370" i="1"/>
  <c r="J369" i="1"/>
  <c r="I369" i="1"/>
  <c r="H369" i="1"/>
  <c r="J368" i="1"/>
  <c r="I368" i="1"/>
  <c r="H368" i="1"/>
  <c r="J367" i="1"/>
  <c r="I367" i="1"/>
  <c r="H367" i="1"/>
  <c r="J366" i="1"/>
  <c r="I366" i="1"/>
  <c r="H366" i="1"/>
  <c r="J365" i="1"/>
  <c r="I365" i="1"/>
  <c r="H365" i="1"/>
  <c r="J364" i="1"/>
  <c r="I364" i="1"/>
  <c r="H364" i="1"/>
  <c r="J363" i="1"/>
  <c r="I363" i="1"/>
  <c r="H363" i="1"/>
  <c r="J362" i="1"/>
  <c r="I362" i="1"/>
  <c r="H362" i="1"/>
  <c r="J361" i="1"/>
  <c r="I361" i="1"/>
  <c r="H361" i="1"/>
  <c r="J360" i="1"/>
  <c r="I360" i="1"/>
  <c r="H360" i="1"/>
  <c r="J359" i="1"/>
  <c r="I359" i="1"/>
  <c r="H359" i="1"/>
  <c r="J358" i="1"/>
  <c r="I358" i="1"/>
  <c r="H358" i="1"/>
  <c r="J357" i="1"/>
  <c r="I357" i="1"/>
  <c r="H357" i="1"/>
  <c r="J356" i="1"/>
  <c r="I356" i="1"/>
  <c r="H356" i="1"/>
  <c r="J355" i="1"/>
  <c r="I355" i="1"/>
  <c r="H355" i="1"/>
  <c r="J354" i="1"/>
  <c r="I354" i="1"/>
  <c r="H354" i="1"/>
  <c r="J353" i="1"/>
  <c r="I353" i="1"/>
  <c r="H353" i="1"/>
  <c r="J352" i="1"/>
  <c r="I352" i="1"/>
  <c r="H352" i="1"/>
  <c r="J351" i="1"/>
  <c r="I351" i="1"/>
  <c r="H351" i="1"/>
  <c r="J350" i="1"/>
  <c r="I350" i="1"/>
  <c r="H350" i="1"/>
  <c r="J349" i="1"/>
  <c r="I349" i="1"/>
  <c r="H349" i="1"/>
  <c r="J348" i="1"/>
  <c r="I348" i="1"/>
  <c r="H348" i="1"/>
  <c r="J347" i="1"/>
  <c r="I347" i="1"/>
  <c r="H347" i="1"/>
  <c r="J346" i="1"/>
  <c r="I346" i="1"/>
  <c r="H346" i="1"/>
  <c r="J345" i="1"/>
  <c r="I345" i="1"/>
  <c r="H345" i="1"/>
  <c r="J344" i="1"/>
  <c r="I344" i="1"/>
  <c r="H344" i="1"/>
  <c r="J343" i="1"/>
  <c r="I343" i="1"/>
  <c r="H343" i="1"/>
  <c r="J342" i="1"/>
  <c r="I342" i="1"/>
  <c r="H342" i="1"/>
  <c r="J341" i="1"/>
  <c r="I341" i="1"/>
  <c r="H341" i="1"/>
  <c r="J340" i="1"/>
  <c r="I340" i="1"/>
  <c r="H340" i="1"/>
  <c r="J339" i="1"/>
  <c r="I339" i="1"/>
  <c r="H339" i="1"/>
  <c r="J338" i="1"/>
  <c r="I338" i="1"/>
  <c r="H338" i="1"/>
  <c r="J337" i="1"/>
  <c r="I337" i="1"/>
  <c r="H337" i="1"/>
  <c r="J336" i="1"/>
  <c r="I336" i="1"/>
  <c r="H336" i="1"/>
  <c r="J335" i="1"/>
  <c r="I335" i="1"/>
  <c r="H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I325" i="1"/>
  <c r="H325" i="1"/>
  <c r="J324" i="1"/>
  <c r="I324" i="1"/>
  <c r="H324" i="1"/>
  <c r="J323" i="1"/>
  <c r="I323" i="1"/>
  <c r="H323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J313" i="1"/>
  <c r="I313" i="1"/>
  <c r="H313" i="1"/>
  <c r="J312" i="1"/>
  <c r="I312" i="1"/>
  <c r="H312" i="1"/>
  <c r="J311" i="1"/>
  <c r="I311" i="1"/>
  <c r="H311" i="1"/>
  <c r="J310" i="1"/>
  <c r="I310" i="1"/>
  <c r="H310" i="1"/>
  <c r="J309" i="1"/>
  <c r="I309" i="1"/>
  <c r="H309" i="1"/>
  <c r="J308" i="1"/>
  <c r="I308" i="1"/>
  <c r="H308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85" i="1"/>
  <c r="I285" i="1"/>
  <c r="H285" i="1"/>
  <c r="J284" i="1"/>
  <c r="I284" i="1"/>
  <c r="H28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</calcChain>
</file>

<file path=xl/sharedStrings.xml><?xml version="1.0" encoding="utf-8"?>
<sst xmlns="http://schemas.openxmlformats.org/spreadsheetml/2006/main" count="2157" uniqueCount="423">
  <si>
    <t>UK Government GHG Conversion Factors for Company Reporting</t>
  </si>
  <si>
    <t>Factors by Category</t>
  </si>
  <si>
    <t>Category</t>
  </si>
  <si>
    <t>Scope</t>
  </si>
  <si>
    <t>Level 1</t>
  </si>
  <si>
    <t>Level 2</t>
  </si>
  <si>
    <t>Level 3</t>
  </si>
  <si>
    <t>UOM</t>
  </si>
  <si>
    <t>GHG Conversion Factor 2022 (kgCO2e/unit)</t>
  </si>
  <si>
    <t>GHG Conversion Factor 2023 (kgCO2e/unit)</t>
  </si>
  <si>
    <t>Scope 1</t>
  </si>
  <si>
    <t>Bioenergy</t>
  </si>
  <si>
    <t>Biogas</t>
  </si>
  <si>
    <t>kWh</t>
  </si>
  <si>
    <t>tonnes</t>
  </si>
  <si>
    <t>Landfill gas</t>
  </si>
  <si>
    <t>Biomass</t>
  </si>
  <si>
    <t>Wood chips</t>
  </si>
  <si>
    <t>Wood pellets</t>
  </si>
  <si>
    <t>Scope 2</t>
  </si>
  <si>
    <t>Electricity</t>
  </si>
  <si>
    <t>Electricity generated</t>
  </si>
  <si>
    <t>Electricity: UK</t>
  </si>
  <si>
    <t>Scope 3</t>
  </si>
  <si>
    <t>T&amp;D- UK electricity</t>
  </si>
  <si>
    <t>Transmission and distribution - Electricity: UK</t>
  </si>
  <si>
    <t>Fuels</t>
  </si>
  <si>
    <t>Liquid fuels</t>
  </si>
  <si>
    <t>Aviation spirit</t>
  </si>
  <si>
    <t>litres</t>
  </si>
  <si>
    <t>Aviation turbine fuel</t>
  </si>
  <si>
    <t>Burning oil (Kerosene)</t>
  </si>
  <si>
    <t>Solid fuels</t>
  </si>
  <si>
    <t>Coal (industrial)</t>
  </si>
  <si>
    <t>Diesel (100% mineral diesel)</t>
  </si>
  <si>
    <t>Diesel (average biofuel blend)</t>
  </si>
  <si>
    <t>Fuel oil</t>
  </si>
  <si>
    <t>Gas oil</t>
  </si>
  <si>
    <t>Gaseous fuels</t>
  </si>
  <si>
    <t>LPG</t>
  </si>
  <si>
    <t>Marine fuel oil</t>
  </si>
  <si>
    <t>Marine gas oil</t>
  </si>
  <si>
    <t>Natural gas</t>
  </si>
  <si>
    <t>Petrol (100% mineral diesel)</t>
  </si>
  <si>
    <t>Petrol (average biofuel blend)</t>
  </si>
  <si>
    <t>Propane</t>
  </si>
  <si>
    <t>Waste oils</t>
  </si>
  <si>
    <t>Heat and steam</t>
  </si>
  <si>
    <t>District heat and steam</t>
  </si>
  <si>
    <t>Onsite heat and steam</t>
  </si>
  <si>
    <t>5% loss</t>
  </si>
  <si>
    <t>Transmission and distribution - district heat &amp; steam, 5% loss</t>
  </si>
  <si>
    <t>Homeworking</t>
  </si>
  <si>
    <t>Homeworking (office equipment + heating)</t>
  </si>
  <si>
    <t>FTE Working Hour</t>
  </si>
  <si>
    <t>Hotel stay</t>
  </si>
  <si>
    <t>Hotel stay - UK</t>
  </si>
  <si>
    <t>Room per night</t>
  </si>
  <si>
    <t>Hotel stay - UK (London)</t>
  </si>
  <si>
    <t>Material use</t>
  </si>
  <si>
    <t>Construction</t>
  </si>
  <si>
    <t>Aggregates - Primary material production</t>
  </si>
  <si>
    <t>Aggregates - Recycled source</t>
  </si>
  <si>
    <t>Aggregates - Re-used</t>
  </si>
  <si>
    <t>Asbestos - Primary material production</t>
  </si>
  <si>
    <t>Asphalt - Primary material production</t>
  </si>
  <si>
    <t>Asphalt - Recycled source</t>
  </si>
  <si>
    <t>Asphalt - Re-used</t>
  </si>
  <si>
    <t>Average construction - Primary material production</t>
  </si>
  <si>
    <t>Electrical items</t>
  </si>
  <si>
    <t>Batteries - Alkaline - Primary material production</t>
  </si>
  <si>
    <t>Batteries - Li ion - Primary material production</t>
  </si>
  <si>
    <t>Batteries - NiMh - Primary material production</t>
  </si>
  <si>
    <t>Bricks - Primary material production</t>
  </si>
  <si>
    <t>Other</t>
  </si>
  <si>
    <t>Clothing - Primary material production</t>
  </si>
  <si>
    <t>Clothing - Re-used</t>
  </si>
  <si>
    <t>Organic</t>
  </si>
  <si>
    <t>Compost derived from food and garden waste - Primary material production</t>
  </si>
  <si>
    <t>Compost derived from garden waste - Primary material production</t>
  </si>
  <si>
    <t>Concrete - Primary material production</t>
  </si>
  <si>
    <t>Concrete - Recycled source</t>
  </si>
  <si>
    <t>Electrical items - fridges and freezers - Primary material production</t>
  </si>
  <si>
    <t>Electrical items - IT - Primary material production</t>
  </si>
  <si>
    <t>Electrical items - large - Primary material production</t>
  </si>
  <si>
    <t>Electrical items - small - Primary material production</t>
  </si>
  <si>
    <t>Food and drink - Primary material production</t>
  </si>
  <si>
    <t>Glass - Primary material production</t>
  </si>
  <si>
    <t>Glass - Recycled source</t>
  </si>
  <si>
    <t>Insulation - Primary material production</t>
  </si>
  <si>
    <t>Insulation - Recycled source</t>
  </si>
  <si>
    <t>Metal</t>
  </si>
  <si>
    <t>Metal: aluminium cans and foil (excl. forming) - Primary material production</t>
  </si>
  <si>
    <t>Metal: aluminium cans and foil (excl. forming) - Recycled source</t>
  </si>
  <si>
    <t>Metal: mixed cans - Primary material production</t>
  </si>
  <si>
    <t>Metal: mixed cans - Recycled source</t>
  </si>
  <si>
    <t>Metal: scrap metal - Primary material production</t>
  </si>
  <si>
    <t>Metal: scrap metal - Recycled source</t>
  </si>
  <si>
    <t>Metal: steel cans - Primary material production</t>
  </si>
  <si>
    <t>Metal: steel cans - Recycled source</t>
  </si>
  <si>
    <t>Metals - Primary material production</t>
  </si>
  <si>
    <t>Metals - Recycled source</t>
  </si>
  <si>
    <t>Mineral oil - Primary material production</t>
  </si>
  <si>
    <t>Mineral oil - Recycled source</t>
  </si>
  <si>
    <t>Paper</t>
  </si>
  <si>
    <t>Paper and board: board - Primary material production</t>
  </si>
  <si>
    <t>Paper and board: board - Recycled source</t>
  </si>
  <si>
    <t>Paper and board: mixed - Primary material production</t>
  </si>
  <si>
    <t>Paper and board: mixed - Recycled source</t>
  </si>
  <si>
    <t>Paper and board: paper - Primary material production</t>
  </si>
  <si>
    <t>Paper and board: paper - Recycled source</t>
  </si>
  <si>
    <t>Plasterboard - Primary material production</t>
  </si>
  <si>
    <t>Plasterboard - Recycled source</t>
  </si>
  <si>
    <t>Plastic</t>
  </si>
  <si>
    <t>Plastics: average plastic film - Primary material production</t>
  </si>
  <si>
    <t>Plastics: average plastic film - Recycled source</t>
  </si>
  <si>
    <t>Plastics: average plastic rigid - Primary material production</t>
  </si>
  <si>
    <t>Plastics: average plastic rigid - Recycled source</t>
  </si>
  <si>
    <t>Plastics: average plastics - Primary material production</t>
  </si>
  <si>
    <t>Plastics: average plastics - Recycled source</t>
  </si>
  <si>
    <t>Plastics: HDPE (incl. forming) - Primary material production</t>
  </si>
  <si>
    <t>Plastics: HDPE (incl. forming) - Recycled source</t>
  </si>
  <si>
    <t>Plastics: LDPE and LLDPE (incl. forming) - Primary material production</t>
  </si>
  <si>
    <t>Plastics: LDPE and LLDPE (incl. forming) - Recycled source</t>
  </si>
  <si>
    <t>Plastics: PET (incl. forming) - Primary material production</t>
  </si>
  <si>
    <t>Plastics: PET (incl. forming) - Recycled source</t>
  </si>
  <si>
    <t>Plastics: PP (incl. forming) - Primary material production</t>
  </si>
  <si>
    <t>Plastics: PP (incl. forming) - Recycled source</t>
  </si>
  <si>
    <t>Plastics: PS (incl. forming) - Primary material production</t>
  </si>
  <si>
    <t>Plastics: PS (incl. forming) - Recycled source</t>
  </si>
  <si>
    <t>Plastics: PVC (incl. forming) - Primary material production</t>
  </si>
  <si>
    <t>Plastics: PVC (incl. forming) - Recycled source</t>
  </si>
  <si>
    <t>Soils - Recycled source</t>
  </si>
  <si>
    <t>Tyres - Primary material production</t>
  </si>
  <si>
    <t>Tyres - Re-used</t>
  </si>
  <si>
    <t>Wood - Primary material production</t>
  </si>
  <si>
    <t>Wood - Recycled source</t>
  </si>
  <si>
    <t>Wood - Re-used</t>
  </si>
  <si>
    <t>Process</t>
  </si>
  <si>
    <t>Other products</t>
  </si>
  <si>
    <t>Desflurane</t>
  </si>
  <si>
    <t>kg</t>
  </si>
  <si>
    <t>Sevoflurane</t>
  </si>
  <si>
    <t xml:space="preserve">Isoflurane </t>
  </si>
  <si>
    <t xml:space="preserve">Anaesthetic Nitrous Oxide </t>
  </si>
  <si>
    <t>Refrigerants</t>
  </si>
  <si>
    <t>HFC-134a</t>
  </si>
  <si>
    <t>HFC-32</t>
  </si>
  <si>
    <t>Blends</t>
  </si>
  <si>
    <t>R404A</t>
  </si>
  <si>
    <t>R407C</t>
  </si>
  <si>
    <t>R410A</t>
  </si>
  <si>
    <t>R422D</t>
  </si>
  <si>
    <t>R422E</t>
  </si>
  <si>
    <t>R423A</t>
  </si>
  <si>
    <t>R424A</t>
  </si>
  <si>
    <t>R425A</t>
  </si>
  <si>
    <t>R426A</t>
  </si>
  <si>
    <t>R427A</t>
  </si>
  <si>
    <t>R428A</t>
  </si>
  <si>
    <t>R429A</t>
  </si>
  <si>
    <t>R430A</t>
  </si>
  <si>
    <t>R431A</t>
  </si>
  <si>
    <t>R432A</t>
  </si>
  <si>
    <t>R433A</t>
  </si>
  <si>
    <t>R433B</t>
  </si>
  <si>
    <t>R433C</t>
  </si>
  <si>
    <t>R434A</t>
  </si>
  <si>
    <t>R435A</t>
  </si>
  <si>
    <t>R436A</t>
  </si>
  <si>
    <t>R436B</t>
  </si>
  <si>
    <t>R437A</t>
  </si>
  <si>
    <t>R438A</t>
  </si>
  <si>
    <t>R439A</t>
  </si>
  <si>
    <t>R440A</t>
  </si>
  <si>
    <t>R441A</t>
  </si>
  <si>
    <t>R442A</t>
  </si>
  <si>
    <t>R443A</t>
  </si>
  <si>
    <t>R444A</t>
  </si>
  <si>
    <t>R445A</t>
  </si>
  <si>
    <t>R500</t>
  </si>
  <si>
    <t>R501</t>
  </si>
  <si>
    <t>R502</t>
  </si>
  <si>
    <t>R503</t>
  </si>
  <si>
    <t>R504</t>
  </si>
  <si>
    <t>R505</t>
  </si>
  <si>
    <t>R506</t>
  </si>
  <si>
    <t>R507A</t>
  </si>
  <si>
    <t>R508A</t>
  </si>
  <si>
    <t>R508B</t>
  </si>
  <si>
    <t>R509A</t>
  </si>
  <si>
    <t>R510A</t>
  </si>
  <si>
    <t>R511A</t>
  </si>
  <si>
    <t>R512A</t>
  </si>
  <si>
    <t>R600 = butane</t>
  </si>
  <si>
    <t>R600A = isobutane</t>
  </si>
  <si>
    <t>R601 = pentane</t>
  </si>
  <si>
    <t>R601A = isopentane</t>
  </si>
  <si>
    <t>Renewables</t>
  </si>
  <si>
    <t>Renewable Elec Purchase Direct Supply</t>
  </si>
  <si>
    <t>Renewable Heat Purchase Direct Supply</t>
  </si>
  <si>
    <t>Scope 2&amp;3</t>
  </si>
  <si>
    <t>Transport - car</t>
  </si>
  <si>
    <t>Cars (by size)</t>
  </si>
  <si>
    <t>Average business travel car - Battery Electric Vehicle</t>
  </si>
  <si>
    <t>km</t>
  </si>
  <si>
    <t>miles</t>
  </si>
  <si>
    <t>Average business travel car - Plug-in Hybrid Electric Vehicle</t>
  </si>
  <si>
    <t>Average car - Diesel</t>
  </si>
  <si>
    <t>Average car - Hybrid</t>
  </si>
  <si>
    <t>Average car - Petrol</t>
  </si>
  <si>
    <t>Average car - Unknown</t>
  </si>
  <si>
    <t>Average fleet car - Battery Electric Vehicle</t>
  </si>
  <si>
    <t>Average fleet car - Plug-in Hybrid Electric Vehicle</t>
  </si>
  <si>
    <t>Large business travel car - Battery Electric Vehicle</t>
  </si>
  <si>
    <t>Large business travel car - Plug-in Hybrid Electric Vehicle</t>
  </si>
  <si>
    <t>Large car - Diesel</t>
  </si>
  <si>
    <t>Large car - Hybrid</t>
  </si>
  <si>
    <t>Large car - Petrol</t>
  </si>
  <si>
    <t>Large car - Unknown</t>
  </si>
  <si>
    <t>Large fleet car - Battery Electric Vehicle</t>
  </si>
  <si>
    <t>Large fleet car - Plug-in Hybrid Electric Vehicle</t>
  </si>
  <si>
    <t>Medium business travel car - Battery Electric Vehicle</t>
  </si>
  <si>
    <t>Medium business travel car - Plug-in Hybrid Electric Vehicle</t>
  </si>
  <si>
    <t>Medium car - Diesel</t>
  </si>
  <si>
    <t>Medium car - Hybrid</t>
  </si>
  <si>
    <t>Medium car - Petrol</t>
  </si>
  <si>
    <t>Medium car - Unknown</t>
  </si>
  <si>
    <t>Medium fleet car - Battery Electric Vehicle</t>
  </si>
  <si>
    <t>Medium fleet car - Plug-in Hybrid Electric Vehicle</t>
  </si>
  <si>
    <t>Motorbike</t>
  </si>
  <si>
    <t>Motorbike - Average</t>
  </si>
  <si>
    <t>Small business travel car - Battery Electric Vehicle</t>
  </si>
  <si>
    <t>Small business travel car - Plug-in Hybrid Electric Vehicle</t>
  </si>
  <si>
    <t>Small car - Diesel</t>
  </si>
  <si>
    <t>Small car - Hybrid</t>
  </si>
  <si>
    <t>Small car - Petrol</t>
  </si>
  <si>
    <t>Small car - Unknown</t>
  </si>
  <si>
    <t>Small fleet car - Battery Electric Vehicle</t>
  </si>
  <si>
    <t>Small fleet car - Plug-in Hybrid Electric Vehicle</t>
  </si>
  <si>
    <t>Transport - public</t>
  </si>
  <si>
    <t>Bus</t>
  </si>
  <si>
    <t>Average local bus</t>
  </si>
  <si>
    <t>passenger.km</t>
  </si>
  <si>
    <t>Taxis</t>
  </si>
  <si>
    <t>Black cab</t>
  </si>
  <si>
    <t>Coach</t>
  </si>
  <si>
    <t>Ferry</t>
  </si>
  <si>
    <t>Ferry - Average (all passenger)</t>
  </si>
  <si>
    <t>Ferry - Car passenger</t>
  </si>
  <si>
    <t>Ferry - Foot passenger</t>
  </si>
  <si>
    <t>Flights</t>
  </si>
  <si>
    <t>Flights - Domestic, to/from UK - Average passenger</t>
  </si>
  <si>
    <t>Flights - International, to/from non-UK - Average passenger</t>
  </si>
  <si>
    <t>Flights - International, to/from non-UK - Business class</t>
  </si>
  <si>
    <t>Flights - International, to/from non-UK - Economy class</t>
  </si>
  <si>
    <t>Flights - International, to/from non-UK - First class</t>
  </si>
  <si>
    <t>Flights - International, to/from non-UK - Premium economy class</t>
  </si>
  <si>
    <t>Flights - Long-haul, to/from UK - Average passenger</t>
  </si>
  <si>
    <t>Flights - Long-haul, to/from UK - Business class</t>
  </si>
  <si>
    <t>Flights - Long-haul, to/from UK - Economy class</t>
  </si>
  <si>
    <t>Flights - Long-haul, to/from UK - First class</t>
  </si>
  <si>
    <t>Flights - Long-haul, to/from UK - Premium economy class</t>
  </si>
  <si>
    <t>Flights - Short-haul, to/from UK - Average passenger</t>
  </si>
  <si>
    <t>Flights - Short-haul, to/from UK - Business class</t>
  </si>
  <si>
    <t>Flights - Short-haul, to/from UK - Economy class</t>
  </si>
  <si>
    <t>Rail</t>
  </si>
  <si>
    <t>International rail</t>
  </si>
  <si>
    <t>Light rail and tram</t>
  </si>
  <si>
    <t>Local bus (not London)</t>
  </si>
  <si>
    <t>Local London bus</t>
  </si>
  <si>
    <t>London Underground</t>
  </si>
  <si>
    <t>National rail</t>
  </si>
  <si>
    <t>Regular taxi</t>
  </si>
  <si>
    <t>Transport - van/HGV</t>
  </si>
  <si>
    <t>Vans</t>
  </si>
  <si>
    <t>Business Travel Van - Average (up to 3.5 tonnes) - Battery Electric Vehicle</t>
  </si>
  <si>
    <t>Business Travel Van - Class I (up to 1.305 tonnes) - Battery Electric Vehicle</t>
  </si>
  <si>
    <t>Business Travel Van - Class II (1.305 to 1.74 tonnes) - Battery Electric Vehicle</t>
  </si>
  <si>
    <t>Business Travel Van - Class III (1.74 to 3.5 tonnes) - Battery Electric Vehicle</t>
  </si>
  <si>
    <t>Fleet Van - Average (up to 3.5 tonnes) - Battery Electric Vehicle</t>
  </si>
  <si>
    <t>Fleet Van - Class I (up to 1.305 tonnes) - Battery Electric Vehicle</t>
  </si>
  <si>
    <t>Fleet Van - Class II (1.305 to 1.74 tonnes) - Battery Electric Vehicle</t>
  </si>
  <si>
    <t>Fleet Van - Class III (1.74 to 3.5 tonnes) - Battery Electric Vehicle</t>
  </si>
  <si>
    <t>HGV (all diesel)</t>
  </si>
  <si>
    <t>HGV (all diesel) - All artics - Average laden</t>
  </si>
  <si>
    <t>HGV (all diesel) - All HGVs - Average laden</t>
  </si>
  <si>
    <t>HGV (all diesel) - All rigids - Average laden</t>
  </si>
  <si>
    <t>HGVs refrigerated (all diesel)</t>
  </si>
  <si>
    <t>HGVs refrigerated (all diesel) - All artics - Average laden</t>
  </si>
  <si>
    <t>HGVs refrigerated (all diesel) - All HGVs - Average laden</t>
  </si>
  <si>
    <t>HGVs refrigerated (all diesel) - All rigids - Average laden</t>
  </si>
  <si>
    <t>Vans - Average (up to 3.5 tonnes) - Diesel</t>
  </si>
  <si>
    <t>Vans - Average (up to 3.5 tonnes) - Petrol</t>
  </si>
  <si>
    <t>Vans - Average (up to 3.5 tonnes) - Unknown</t>
  </si>
  <si>
    <t>Vans - Class I (up to 1.305 tonnes) - Diesel</t>
  </si>
  <si>
    <t>Vans - Class I (up to 1.305 tonnes) - Petrol</t>
  </si>
  <si>
    <t>Vans - Class II (1.305 to 1.74 tonnes) - Diesel</t>
  </si>
  <si>
    <t>Vans - Class II (1.305 to 1.74 tonnes) - Petrol</t>
  </si>
  <si>
    <t>Vans - Class III (1.74 to 3.5 tonnes) - Diesel</t>
  </si>
  <si>
    <t>Vans - Class III (1.74 to 3.5 tonnes) - Petrol</t>
  </si>
  <si>
    <t>Waste</t>
  </si>
  <si>
    <t>Aggregates - Landfill</t>
  </si>
  <si>
    <t>Aggregates - Recycled</t>
  </si>
  <si>
    <t>Asbestos - Landfill</t>
  </si>
  <si>
    <t>Asphalt - Landfill</t>
  </si>
  <si>
    <t>Asphalt - Recycled</t>
  </si>
  <si>
    <t>Average construction - Combustion</t>
  </si>
  <si>
    <t>Average construction - Recycled</t>
  </si>
  <si>
    <t>Batteries - Landfill</t>
  </si>
  <si>
    <t>Books - Combustion</t>
  </si>
  <si>
    <t>Books - Landfill</t>
  </si>
  <si>
    <t>Books - Recycled</t>
  </si>
  <si>
    <t>Bricks - Landfill</t>
  </si>
  <si>
    <t>Clinical</t>
  </si>
  <si>
    <t>Clinical Waste - Orange Stream</t>
  </si>
  <si>
    <t>Clinical Waste - Other</t>
  </si>
  <si>
    <t>Clinical Waste - Red Stream</t>
  </si>
  <si>
    <t>Clinical Waste - Yellow Stream</t>
  </si>
  <si>
    <t>Clothing - Combustion</t>
  </si>
  <si>
    <t>Clothing - Landfill</t>
  </si>
  <si>
    <t>Clothing - Recycled</t>
  </si>
  <si>
    <t>Refuse</t>
  </si>
  <si>
    <t>Commercial and industrial waste - Combustion</t>
  </si>
  <si>
    <t>Commercial and industrial waste - Landfill</t>
  </si>
  <si>
    <t>Concrete - Landfill</t>
  </si>
  <si>
    <t>Concrete - Recycled</t>
  </si>
  <si>
    <t>Glass - Combustion</t>
  </si>
  <si>
    <t>Glass - Landfill</t>
  </si>
  <si>
    <t>Glass - Recycled</t>
  </si>
  <si>
    <t>Household/Municipal/Domestic waste - Combustion</t>
  </si>
  <si>
    <t>Household/Municipal/Domestic waste - Landfill</t>
  </si>
  <si>
    <t>Insulation - Landfill</t>
  </si>
  <si>
    <t>Insulation - Recycled</t>
  </si>
  <si>
    <t>Metal: aluminium cans and foil (excl. forming) - Combustion</t>
  </si>
  <si>
    <t>Metal: aluminium cans and foil (excl. forming) - Landfill</t>
  </si>
  <si>
    <t>Metal: aluminium cans and foil (excl. forming) - Recycled</t>
  </si>
  <si>
    <t>Metal: mixed cans - Combustion</t>
  </si>
  <si>
    <t>Metal: mixed cans - Landfill</t>
  </si>
  <si>
    <t>Metal: mixed cans - Recycled</t>
  </si>
  <si>
    <t>Metal: scrap metal - Combustion</t>
  </si>
  <si>
    <t>Metal: scrap metal - Landfill</t>
  </si>
  <si>
    <t>Metal: scrap metal - Recycled</t>
  </si>
  <si>
    <t>Metal: steel cans - Combustion</t>
  </si>
  <si>
    <t>Metal: steel cans - Landfill</t>
  </si>
  <si>
    <t>Metal: steel cans - Recycled</t>
  </si>
  <si>
    <t>Metals - Landfill</t>
  </si>
  <si>
    <t>Metals - Recycled</t>
  </si>
  <si>
    <t>Mineral oil - Combustion</t>
  </si>
  <si>
    <t>Mineral oil - Recycled</t>
  </si>
  <si>
    <t>Organic: food and drink waste - Anaerobic digestion</t>
  </si>
  <si>
    <t>Organic: food and drink waste - Combustion</t>
  </si>
  <si>
    <t>Organic: food and drink waste - Composting</t>
  </si>
  <si>
    <t>Organic: food and drink waste - Landfill</t>
  </si>
  <si>
    <t>Organic: garden waste - Anaerobic digestion</t>
  </si>
  <si>
    <t>Organic: garden waste - Combustion</t>
  </si>
  <si>
    <t>Organic: garden waste - Composting</t>
  </si>
  <si>
    <t>Organic: garden waste - Landfill</t>
  </si>
  <si>
    <t>Organic: mixed food and garden waste - Anaerobic digestion</t>
  </si>
  <si>
    <t>Organic: mixed food and garden waste - Combustion</t>
  </si>
  <si>
    <t>Organic: mixed food and garden waste - Composting</t>
  </si>
  <si>
    <t>Organic: mixed food and garden waste - Landfill</t>
  </si>
  <si>
    <t>Paper and board: board - Combustion</t>
  </si>
  <si>
    <t>Paper and board: board - Composting</t>
  </si>
  <si>
    <t>Paper and board: board - Landfill</t>
  </si>
  <si>
    <t>Paper and board: board - Recycled</t>
  </si>
  <si>
    <t>Paper and board: mixed - Combustion</t>
  </si>
  <si>
    <t>Paper and board: mixed - Composting</t>
  </si>
  <si>
    <t>Paper and board: mixed - Landfill</t>
  </si>
  <si>
    <t>Paper and board: mixed - Recycled</t>
  </si>
  <si>
    <t>Paper and board: paper - Combustion</t>
  </si>
  <si>
    <t>Paper and board: paper - Composting</t>
  </si>
  <si>
    <t>Paper and board: paper - Landfill</t>
  </si>
  <si>
    <t>Paper and board: paper - Recycled</t>
  </si>
  <si>
    <t>Plasterboard - Landfill</t>
  </si>
  <si>
    <t>Plasterboard - Recycled</t>
  </si>
  <si>
    <t>Plastics: average plastic film - Combustion</t>
  </si>
  <si>
    <t>Plastics: average plastic film - Landfill</t>
  </si>
  <si>
    <t>Plastics: average plastic film - Recycled</t>
  </si>
  <si>
    <t>Plastics: average plastic rigid - Combustion</t>
  </si>
  <si>
    <t>Plastics: average plastic rigid - Landfill</t>
  </si>
  <si>
    <t>Plastics: average plastic rigid - Recycled</t>
  </si>
  <si>
    <t>Plastics: average plastics - Combustion</t>
  </si>
  <si>
    <t>Plastics: average plastics - Landfill</t>
  </si>
  <si>
    <t>Plastics: average plastics - Recycled</t>
  </si>
  <si>
    <t>Plastics: HDPE (incl. forming) - Combustion</t>
  </si>
  <si>
    <t>Plastics: HDPE (incl. forming) - Landfill</t>
  </si>
  <si>
    <t>Plastics: HDPE (incl. forming) - Recycled</t>
  </si>
  <si>
    <t>Plastics: LDPE and LLDPE (incl. forming) - Combustion</t>
  </si>
  <si>
    <t>Plastics: LDPE and LLDPE (incl. forming) - Landfill</t>
  </si>
  <si>
    <t>Plastics: LDPE and LLDPE (incl. forming) - Recycled</t>
  </si>
  <si>
    <t>Plastics: PET (incl. forming) - Combustion</t>
  </si>
  <si>
    <t>Plastics: PET (incl. forming) - Landfill</t>
  </si>
  <si>
    <t>Plastics: PET (incl. forming) - Recycled</t>
  </si>
  <si>
    <t>Plastics: PP (incl. forming) - Combustion</t>
  </si>
  <si>
    <t>Plastics: PP (incl. forming) - Landfill</t>
  </si>
  <si>
    <t>Plastics: PP (incl. forming) - Recycled</t>
  </si>
  <si>
    <t>Plastics: PS (incl. forming) - Combustion</t>
  </si>
  <si>
    <t>Plastics: PS (incl. forming) - Landfill</t>
  </si>
  <si>
    <t>Plastics: PS (incl. forming) - Recycled</t>
  </si>
  <si>
    <t>Plastics: PVC (incl. forming) - Combustion</t>
  </si>
  <si>
    <t>Plastics: PVC (incl. forming) - Landfill</t>
  </si>
  <si>
    <t>Plastics: PVC (incl. forming) - Recycled</t>
  </si>
  <si>
    <t>Soils - Landfill</t>
  </si>
  <si>
    <t>Soils - Recycled</t>
  </si>
  <si>
    <t>Tyres - Recycled</t>
  </si>
  <si>
    <t>WEEE - fridges and freezers - Landfill</t>
  </si>
  <si>
    <t>WEEE - large - Recycled</t>
  </si>
  <si>
    <t>WEEE - large - Landfill</t>
  </si>
  <si>
    <t>WEEE - mixed - Recycled</t>
  </si>
  <si>
    <t>WEEE - mixed - Landfill</t>
  </si>
  <si>
    <t>WEEE - small - Recycled</t>
  </si>
  <si>
    <t>WEEE - small - Landfill</t>
  </si>
  <si>
    <t>Wood - Combustion</t>
  </si>
  <si>
    <t>Wood - Composting</t>
  </si>
  <si>
    <t>Wood - Landfill</t>
  </si>
  <si>
    <t>Wood - Recycled</t>
  </si>
  <si>
    <t>Water</t>
  </si>
  <si>
    <t>Water supply</t>
  </si>
  <si>
    <t>cubic metres</t>
  </si>
  <si>
    <t>million litres</t>
  </si>
  <si>
    <t>Water treatment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</si>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</sst>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color rgb="FF053D5F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3" fillId="3" borderId="1" xfId="2" applyFill="1" applyBorder="1"/>
    <xf numFmtId="49" fontId="5" fillId="3" borderId="1" xfId="3" applyNumberFormat="1" applyFont="1" applyFill="1" applyBorder="1"/>
    <xf numFmtId="0" fontId="6" fillId="0" borderId="0" xfId="3" applyFont="1"/>
    <xf numFmtId="0" fontId="7" fillId="4" borderId="2" xfId="3" applyFont="1" applyFill="1" applyBorder="1"/>
    <xf numFmtId="0" fontId="8" fillId="0" borderId="0" xfId="3" applyFont="1"/>
    <xf numFmtId="0" fontId="9" fillId="4" borderId="0" xfId="3" applyFont="1" applyFill="1"/>
    <xf numFmtId="0" fontId="10" fillId="0" borderId="0" xfId="3" applyFont="1" applyAlignment="1">
      <alignment vertical="center"/>
    </xf>
    <xf numFmtId="0" fontId="10" fillId="5" borderId="3" xfId="3" applyFont="1" applyFill="1" applyBorder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4" applyNumberFormat="1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0" fillId="5" borderId="2" xfId="3" applyFont="1" applyFill="1" applyBorder="1" applyAlignment="1">
      <alignment vertical="center"/>
    </xf>
    <xf numFmtId="165" fontId="13" fillId="5" borderId="4" xfId="3" applyNumberFormat="1" applyFont="1" applyFill="1" applyBorder="1" applyAlignment="1">
      <alignment horizontal="center" wrapText="1"/>
    </xf>
    <xf numFmtId="0" fontId="4" fillId="0" borderId="0" xfId="3"/>
    <xf numFmtId="0" fontId="4" fillId="0" borderId="5" xfId="3" applyBorder="1"/>
    <xf numFmtId="165" fontId="14" fillId="6" borderId="5" xfId="4" applyNumberFormat="1" applyFont="1" applyFill="1" applyBorder="1" applyAlignment="1">
      <alignment horizontal="center"/>
    </xf>
    <xf numFmtId="165" fontId="1" fillId="6" borderId="5" xfId="4" applyNumberFormat="1" applyFont="1" applyFill="1" applyBorder="1" applyAlignment="1">
      <alignment horizontal="center"/>
    </xf>
    <xf numFmtId="0" fontId="15" fillId="0" borderId="5" xfId="3" applyFont="1" applyBorder="1"/>
    <xf numFmtId="0" fontId="15" fillId="0" borderId="0" xfId="3" applyFont="1"/>
    <xf numFmtId="165" fontId="14" fillId="7" borderId="5" xfId="4" applyNumberFormat="1" applyFont="1" applyFill="1" applyBorder="1" applyAlignment="1">
      <alignment horizontal="center"/>
    </xf>
    <xf numFmtId="165" fontId="14" fillId="0" borderId="0" xfId="4" applyNumberFormat="1" applyFont="1" applyBorder="1" applyAlignment="1">
      <alignment horizontal="center" vertical="center"/>
    </xf>
    <xf numFmtId="0" fontId="2" fillId="2" borderId="5" xfId="1" applyBorder="1"/>
  </cellXfs>
  <cellStyles count="5">
    <cellStyle name="Accent3" xfId="1" builtinId="37"/>
    <cellStyle name="Comma 3" xfId="4"/>
    <cellStyle name="Hyperlink" xfId="2" builtinId="8"/>
    <cellStyle name="Normal" xfId="0" builtinId="0"/>
    <cellStyle name="Normal 13 2" xfId="3"/>
  </cellStyles>
  <dxfs count="16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_SSN/09%20PBCCD%20Reporting/2022-23%20Reporting/Templates/PBCCD%20Master%20Template%202023%20v1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Profile of Body"/>
      <sheetName val="Governance"/>
      <sheetName val="Emissions and Projects"/>
      <sheetName val="ListsReq"/>
      <sheetName val="Emission Factors"/>
      <sheetName val="Adaptation"/>
      <sheetName val="Procurement"/>
      <sheetName val="Validation"/>
      <sheetName val="Recommended - Wider Influence"/>
      <sheetName val="2005-21-local-authority-ghg-emi"/>
    </sheetNames>
    <sheetDataSet>
      <sheetData sheetId="0"/>
      <sheetData sheetId="1">
        <row r="9">
          <cell r="C9" t="str">
            <v>Please select from drop down box</v>
          </cell>
        </row>
      </sheetData>
      <sheetData sheetId="2"/>
      <sheetData sheetId="3"/>
      <sheetData sheetId="4">
        <row r="3">
          <cell r="B3" t="str">
            <v>Please select from drop down box</v>
          </cell>
          <cell r="C3" t="str">
            <v>Please select from drop down box</v>
          </cell>
          <cell r="D3" t="str">
            <v>Please select from drop down box</v>
          </cell>
          <cell r="W3" t="str">
            <v>Please select from drop down box</v>
          </cell>
          <cell r="Y3" t="str">
            <v>Please select from drop down box</v>
          </cell>
          <cell r="Z3" t="str">
            <v>Please select from drop down box</v>
          </cell>
          <cell r="AA3" t="str">
            <v>Please select from drop down box</v>
          </cell>
          <cell r="AK3" t="str">
            <v>Please select from drop down box</v>
          </cell>
          <cell r="AL3" t="str">
            <v>kgCO2e/kWh</v>
          </cell>
          <cell r="AM3" t="str">
            <v>Please select from drop down box</v>
          </cell>
          <cell r="AP3" t="str">
            <v>Please select from drop down box</v>
          </cell>
          <cell r="AR3" t="str">
            <v>Please select from drop down box</v>
          </cell>
          <cell r="AS3" t="str">
            <v>Please select from drop down box</v>
          </cell>
          <cell r="BC3" t="str">
            <v>Please select from drop down box</v>
          </cell>
          <cell r="BF3" t="str">
            <v>Please select from drop down box</v>
          </cell>
          <cell r="BG3" t="str">
            <v>Please select from drop down box</v>
          </cell>
          <cell r="BH3" t="str">
            <v>Please select from drop down box</v>
          </cell>
          <cell r="BI3" t="str">
            <v>Please select from drop down box</v>
          </cell>
          <cell r="BJ3" t="str">
            <v>Please select from drop down box</v>
          </cell>
          <cell r="BK3" t="str">
            <v>Please select from drop down box</v>
          </cell>
          <cell r="BL3" t="str">
            <v>Please select from drop down box</v>
          </cell>
          <cell r="BM3" t="str">
            <v>Please select from drop down box</v>
          </cell>
          <cell r="BN3" t="str">
            <v>Please select from drop down box</v>
          </cell>
          <cell r="BO3" t="str">
            <v>Please select from drop down box</v>
          </cell>
          <cell r="BP3" t="str">
            <v>Please select from drop down box</v>
          </cell>
          <cell r="BQ3" t="str">
            <v>Please select from drop down box</v>
          </cell>
          <cell r="BR3" t="str">
            <v>Please select from drop down box</v>
          </cell>
          <cell r="BS3" t="str">
            <v>Please select from drop down box</v>
          </cell>
          <cell r="BT3" t="str">
            <v>Please select from drop down box</v>
          </cell>
          <cell r="BU3" t="str">
            <v>Please select from drop down box</v>
          </cell>
        </row>
        <row r="4">
          <cell r="B4" t="str">
            <v>tCO2e</v>
          </cell>
          <cell r="C4">
            <v>2005</v>
          </cell>
          <cell r="D4">
            <v>2005</v>
          </cell>
          <cell r="W4" t="str">
            <v>Financial</v>
          </cell>
          <cell r="Y4" t="str">
            <v>total % reduction</v>
          </cell>
          <cell r="Z4" t="str">
            <v>Absolute</v>
          </cell>
          <cell r="AA4" t="str">
            <v>All emissions</v>
          </cell>
          <cell r="AK4" t="str">
            <v>kWh</v>
          </cell>
          <cell r="AL4" t="str">
            <v>kgCO2e/litre</v>
          </cell>
          <cell r="AM4" t="str">
            <v>Educational Institution</v>
          </cell>
          <cell r="AP4" t="str">
            <v>Estimated</v>
          </cell>
          <cell r="AR4" t="str">
            <v>Scope 1</v>
          </cell>
          <cell r="AS4" t="str">
            <v>Increase</v>
          </cell>
          <cell r="BC4" t="str">
            <v>Floor area</v>
          </cell>
          <cell r="BF4" t="str">
            <v>Air Source Heat Pump</v>
          </cell>
          <cell r="BG4" t="str">
            <v>Aberdeen City</v>
          </cell>
          <cell r="BH4" t="str">
            <v>Adaptation</v>
          </cell>
          <cell r="BI4" t="str">
            <v>Electricity</v>
          </cell>
          <cell r="BJ4" t="str">
            <v>Estate changes</v>
          </cell>
          <cell r="BK4" t="str">
            <v>Overall Reduction Target</v>
          </cell>
          <cell r="BL4" t="str">
            <v>Absolute (TCO2)</v>
          </cell>
          <cell r="BM4" t="str">
            <v>Waste</v>
          </cell>
          <cell r="BN4" t="str">
            <v>N/A</v>
          </cell>
          <cell r="BO4" t="str">
            <v>Proposed</v>
          </cell>
          <cell r="BP4" t="str">
            <v>Direct delivery</v>
          </cell>
          <cell r="BQ4" t="str">
            <v>Yes-ISM</v>
          </cell>
          <cell r="BR4" t="str">
            <v>Capital investment</v>
          </cell>
          <cell r="BS4" t="str">
            <v>Partnership Working</v>
          </cell>
          <cell r="BT4" t="str">
            <v>Lead</v>
          </cell>
          <cell r="BU4" t="str">
            <v>Food &amp; Drink</v>
          </cell>
        </row>
        <row r="5">
          <cell r="B5" t="str">
            <v>tCO2</v>
          </cell>
          <cell r="C5">
            <v>2006</v>
          </cell>
          <cell r="D5">
            <v>2006</v>
          </cell>
          <cell r="W5" t="str">
            <v>Academic</v>
          </cell>
          <cell r="Y5" t="str">
            <v>annual % reduction</v>
          </cell>
          <cell r="Z5" t="str">
            <v>Percentage</v>
          </cell>
          <cell r="AA5" t="str">
            <v>Energy use in buildings</v>
          </cell>
          <cell r="AK5" t="str">
            <v>MWh</v>
          </cell>
          <cell r="AL5" t="str">
            <v>kgCO2e/M3</v>
          </cell>
          <cell r="AM5" t="str">
            <v>Integration Joint Boards</v>
          </cell>
          <cell r="AP5" t="str">
            <v>Actual</v>
          </cell>
          <cell r="AR5" t="str">
            <v>Scope 2</v>
          </cell>
          <cell r="AS5" t="str">
            <v>Decrease</v>
          </cell>
          <cell r="BC5" t="str">
            <v>Treated water</v>
          </cell>
          <cell r="BF5" t="str">
            <v>Biogas</v>
          </cell>
          <cell r="BG5" t="str">
            <v>Aberdeenshire</v>
          </cell>
          <cell r="BH5" t="str">
            <v>Business travel</v>
          </cell>
          <cell r="BI5" t="str">
            <v>Natural gas</v>
          </cell>
          <cell r="BJ5" t="str">
            <v>Service provision</v>
          </cell>
          <cell r="BK5" t="str">
            <v>Energy</v>
          </cell>
          <cell r="BL5" t="str">
            <v>Percentage Emissions (%)</v>
          </cell>
          <cell r="BM5" t="str">
            <v>Land Use</v>
          </cell>
          <cell r="BN5">
            <v>1990</v>
          </cell>
          <cell r="BO5" t="str">
            <v>Budget secured</v>
          </cell>
          <cell r="BP5" t="str">
            <v>Indirect delivery</v>
          </cell>
          <cell r="BQ5" t="str">
            <v>Yes-Other</v>
          </cell>
          <cell r="BR5" t="str">
            <v>Revolving fund</v>
          </cell>
          <cell r="BS5" t="str">
            <v>Capacity Building (ie. staff training and development initiatives)</v>
          </cell>
          <cell r="BT5" t="str">
            <v>Participant</v>
          </cell>
          <cell r="BU5" t="str">
            <v>Biodiversity</v>
          </cell>
        </row>
        <row r="6">
          <cell r="B6" t="str">
            <v>ktCO2</v>
          </cell>
          <cell r="C6">
            <v>2007</v>
          </cell>
          <cell r="D6">
            <v>2007</v>
          </cell>
          <cell r="W6" t="str">
            <v>Calendar</v>
          </cell>
          <cell r="Y6" t="str">
            <v>tCO2e reduction</v>
          </cell>
          <cell r="Z6" t="str">
            <v>Annual</v>
          </cell>
          <cell r="AA6" t="str">
            <v>All energy use</v>
          </cell>
          <cell r="AK6" t="str">
            <v>GWh</v>
          </cell>
          <cell r="AL6" t="str">
            <v>kgCO2e/tonne</v>
          </cell>
          <cell r="AM6" t="str">
            <v>Local Government</v>
          </cell>
          <cell r="AR6" t="str">
            <v>Scope 3</v>
          </cell>
          <cell r="BC6" t="str">
            <v>Households supplied with water</v>
          </cell>
          <cell r="BF6" t="str">
            <v>Biogas CHP</v>
          </cell>
          <cell r="BG6" t="str">
            <v>Angus</v>
          </cell>
          <cell r="BH6" t="str">
            <v>Staff Travel</v>
          </cell>
          <cell r="BI6" t="str">
            <v>Other heating fuels</v>
          </cell>
          <cell r="BJ6" t="str">
            <v>Staff numbers</v>
          </cell>
          <cell r="BK6" t="str">
            <v>Business Industry and Public Sector</v>
          </cell>
          <cell r="BL6" t="str">
            <v>Per capita (TCO2/per)</v>
          </cell>
          <cell r="BM6" t="str">
            <v>Street Lighting</v>
          </cell>
          <cell r="BN6">
            <v>1991</v>
          </cell>
          <cell r="BO6" t="str">
            <v>In Implementation</v>
          </cell>
          <cell r="BP6" t="str">
            <v>Influencing</v>
          </cell>
          <cell r="BQ6" t="str">
            <v>No</v>
          </cell>
          <cell r="BR6" t="str">
            <v>Third party financing</v>
          </cell>
          <cell r="BS6" t="str">
            <v>Communications</v>
          </cell>
          <cell r="BT6" t="str">
            <v>Supporting</v>
          </cell>
          <cell r="BU6" t="str">
            <v>Water</v>
          </cell>
        </row>
        <row r="7">
          <cell r="C7">
            <v>2008</v>
          </cell>
          <cell r="D7">
            <v>2008</v>
          </cell>
          <cell r="W7" t="str">
            <v>Other (please specify in comments)</v>
          </cell>
          <cell r="Y7" t="str">
            <v>tonnes reduction</v>
          </cell>
          <cell r="Z7" t="str">
            <v>Other (please specify in comments)</v>
          </cell>
          <cell r="AA7" t="str">
            <v>Staff travel</v>
          </cell>
          <cell r="AK7" t="str">
            <v>kg</v>
          </cell>
          <cell r="AL7" t="str">
            <v>kgCO2e/kg</v>
          </cell>
          <cell r="AM7" t="str">
            <v>National Health Service</v>
          </cell>
          <cell r="AR7" t="str">
            <v>Combined scopes (for EVs only)</v>
          </cell>
          <cell r="BC7" t="str">
            <v>Population supplied with treated water</v>
          </cell>
          <cell r="BF7" t="str">
            <v>Biomass</v>
          </cell>
          <cell r="BG7" t="str">
            <v>Argyll and Bute</v>
          </cell>
          <cell r="BH7" t="str">
            <v>Energy efficiency</v>
          </cell>
          <cell r="BI7" t="str">
            <v>Waste</v>
          </cell>
          <cell r="BJ7" t="str">
            <v>Other (please specify in comments)</v>
          </cell>
          <cell r="BK7" t="str">
            <v>Homes and Communities</v>
          </cell>
          <cell r="BL7" t="str">
            <v>Cumulative (TCO2)</v>
          </cell>
          <cell r="BM7" t="str">
            <v>Other (please specify in comments)</v>
          </cell>
          <cell r="BN7">
            <v>1992</v>
          </cell>
          <cell r="BO7" t="str">
            <v>Complete</v>
          </cell>
          <cell r="BP7" t="str">
            <v>Enabling</v>
          </cell>
          <cell r="BR7" t="str">
            <v>Leasing</v>
          </cell>
          <cell r="BU7" t="str">
            <v>Resource Use</v>
          </cell>
        </row>
        <row r="8">
          <cell r="C8">
            <v>2009</v>
          </cell>
          <cell r="D8">
            <v>2009</v>
          </cell>
          <cell r="Y8" t="str">
            <v>MWh reduction</v>
          </cell>
          <cell r="AA8" t="str">
            <v>Transport</v>
          </cell>
          <cell r="AK8" t="str">
            <v>tonnes</v>
          </cell>
          <cell r="AL8" t="str">
            <v>kgCO2e/km</v>
          </cell>
          <cell r="AM8" t="str">
            <v>Transport Partnerships</v>
          </cell>
          <cell r="BC8" t="str">
            <v>Sewage treated</v>
          </cell>
          <cell r="BF8" t="str">
            <v>Ground Source Heat Pump</v>
          </cell>
          <cell r="BG8" t="str">
            <v>City of Edinburgh</v>
          </cell>
          <cell r="BH8" t="str">
            <v>Fleet transport</v>
          </cell>
          <cell r="BI8" t="str">
            <v>Water and sewerage</v>
          </cell>
          <cell r="BK8" t="str">
            <v xml:space="preserve">Transport </v>
          </cell>
          <cell r="BL8" t="str">
            <v>Other (please specify in comments)</v>
          </cell>
          <cell r="BN8">
            <v>1993</v>
          </cell>
          <cell r="BR8" t="str">
            <v>Energy Supply Company</v>
          </cell>
          <cell r="BU8" t="str">
            <v>Procurement</v>
          </cell>
        </row>
        <row r="9">
          <cell r="C9">
            <v>2010</v>
          </cell>
          <cell r="D9">
            <v>2010</v>
          </cell>
          <cell r="Y9" t="str">
            <v>KWh reduction</v>
          </cell>
          <cell r="AA9" t="str">
            <v>Waste</v>
          </cell>
          <cell r="AK9" t="str">
            <v>litres</v>
          </cell>
          <cell r="AL9" t="str">
            <v>kgCO2e/mile</v>
          </cell>
          <cell r="AM9" t="str">
            <v>Others</v>
          </cell>
          <cell r="BC9" t="str">
            <v>Households supplied sewage services</v>
          </cell>
          <cell r="BF9" t="str">
            <v>Hydro</v>
          </cell>
          <cell r="BG9" t="str">
            <v>Clackmannanshire</v>
          </cell>
          <cell r="BH9" t="str">
            <v>ICT</v>
          </cell>
          <cell r="BI9" t="str">
            <v>Travel</v>
          </cell>
          <cell r="BK9" t="str">
            <v>Waste and Resource Efficiency</v>
          </cell>
          <cell r="BN9">
            <v>1994</v>
          </cell>
          <cell r="BR9" t="str">
            <v>Energy Performance Contracting</v>
          </cell>
          <cell r="BU9" t="str">
            <v>Other (please specify in comments)</v>
          </cell>
        </row>
        <row r="10">
          <cell r="C10">
            <v>2011</v>
          </cell>
          <cell r="D10">
            <v>2011</v>
          </cell>
          <cell r="Y10" t="str">
            <v>M3 reduction</v>
          </cell>
          <cell r="AA10" t="str">
            <v>Water and sewerage</v>
          </cell>
          <cell r="AK10" t="str">
            <v>M3</v>
          </cell>
          <cell r="AL10" t="str">
            <v>kgCO2e/passenger km</v>
          </cell>
          <cell r="BC10" t="str">
            <v>Population supplied with sewage services</v>
          </cell>
          <cell r="BF10" t="str">
            <v>Landfill gas CHP</v>
          </cell>
          <cell r="BG10" t="str">
            <v>Dumfries and Galloway</v>
          </cell>
          <cell r="BH10" t="str">
            <v>Renewable energy</v>
          </cell>
          <cell r="BI10" t="str">
            <v>Fleet transport</v>
          </cell>
          <cell r="BK10" t="str">
            <v>Rural Land Use</v>
          </cell>
          <cell r="BN10">
            <v>1995</v>
          </cell>
          <cell r="BR10" t="str">
            <v>Public-private partnership</v>
          </cell>
        </row>
        <row r="11">
          <cell r="C11">
            <v>2012</v>
          </cell>
          <cell r="D11">
            <v>2012</v>
          </cell>
          <cell r="Y11" t="str">
            <v>£ reduction</v>
          </cell>
          <cell r="AA11" t="str">
            <v>Server room energy consumption</v>
          </cell>
          <cell r="AK11" t="str">
            <v>km</v>
          </cell>
          <cell r="AL11" t="str">
            <v>kgCO2e/passenger mile</v>
          </cell>
          <cell r="BC11" t="str">
            <v>Number of full-time equivalent students</v>
          </cell>
          <cell r="BF11" t="str">
            <v>Solar PV</v>
          </cell>
          <cell r="BG11" t="str">
            <v>Dundee City</v>
          </cell>
          <cell r="BH11" t="str">
            <v>Sustainable/renewable heat</v>
          </cell>
          <cell r="BI11" t="str">
            <v>Other (please specify in comments)</v>
          </cell>
          <cell r="BK11" t="str">
            <v>All Sectors</v>
          </cell>
          <cell r="BN11">
            <v>1996</v>
          </cell>
          <cell r="BR11" t="str">
            <v>Grant funding (UK)</v>
          </cell>
        </row>
        <row r="12">
          <cell r="C12">
            <v>2013</v>
          </cell>
          <cell r="D12">
            <v>2013</v>
          </cell>
          <cell r="Y12" t="str">
            <v>Litres reduction</v>
          </cell>
          <cell r="AA12" t="str">
            <v>Scope 1</v>
          </cell>
          <cell r="AK12" t="str">
            <v>miles</v>
          </cell>
          <cell r="BC12" t="str">
            <v>Patient bed nights</v>
          </cell>
          <cell r="BF12" t="str">
            <v>Solar thermal</v>
          </cell>
          <cell r="BG12" t="str">
            <v>East Ayrshire</v>
          </cell>
          <cell r="BH12" t="str">
            <v>Waste management</v>
          </cell>
          <cell r="BK12" t="str">
            <v>Other (please specify in comments)</v>
          </cell>
          <cell r="BN12">
            <v>1997</v>
          </cell>
          <cell r="BR12" t="str">
            <v>Grant funding (EU)</v>
          </cell>
        </row>
        <row r="13">
          <cell r="C13">
            <v>2014</v>
          </cell>
          <cell r="D13">
            <v>2014</v>
          </cell>
          <cell r="Y13" t="str">
            <v>Kilometres reduction</v>
          </cell>
          <cell r="AA13" t="str">
            <v>Scope 2</v>
          </cell>
          <cell r="AK13" t="str">
            <v>passenger km</v>
          </cell>
          <cell r="BC13" t="str">
            <v>Population size served</v>
          </cell>
          <cell r="BF13" t="str">
            <v>Water Source Heat Pump</v>
          </cell>
          <cell r="BG13" t="str">
            <v>East Dunbartonshire</v>
          </cell>
          <cell r="BH13" t="str">
            <v>Water and sewerage</v>
          </cell>
          <cell r="BN13">
            <v>1998</v>
          </cell>
          <cell r="BR13" t="str">
            <v>Loan</v>
          </cell>
        </row>
        <row r="14">
          <cell r="C14">
            <v>2015</v>
          </cell>
          <cell r="D14">
            <v>2015</v>
          </cell>
          <cell r="Y14" t="str">
            <v>Power Usage Effectiveness</v>
          </cell>
          <cell r="AA14" t="str">
            <v>Scope 3</v>
          </cell>
          <cell r="AK14" t="str">
            <v>passenger miles</v>
          </cell>
          <cell r="BF14" t="str">
            <v>Wind</v>
          </cell>
          <cell r="BG14" t="str">
            <v>East Lothian</v>
          </cell>
          <cell r="BH14" t="str">
            <v>Land Use</v>
          </cell>
          <cell r="BN14">
            <v>1999</v>
          </cell>
          <cell r="BR14" t="str">
            <v>UK Government Incentives</v>
          </cell>
        </row>
        <row r="15">
          <cell r="C15">
            <v>2016</v>
          </cell>
          <cell r="D15">
            <v>2016</v>
          </cell>
          <cell r="Y15" t="str">
            <v>Other (please specify in comments)</v>
          </cell>
          <cell r="AA15" t="str">
            <v>Scope 1&amp;2</v>
          </cell>
          <cell r="AK15" t="str">
            <v>tCO2e</v>
          </cell>
          <cell r="BF15" t="str">
            <v>Other (please specify in comments)</v>
          </cell>
          <cell r="BG15" t="str">
            <v>East Renfrewshire</v>
          </cell>
          <cell r="BH15" t="str">
            <v>Other (please specify in comments)</v>
          </cell>
          <cell r="BN15">
            <v>2000</v>
          </cell>
          <cell r="BR15" t="str">
            <v>Other (please specify in comments)</v>
          </cell>
        </row>
        <row r="16">
          <cell r="C16">
            <v>2017</v>
          </cell>
          <cell r="D16">
            <v>2017</v>
          </cell>
          <cell r="AA16" t="str">
            <v>Other (please specify in comments)</v>
          </cell>
          <cell r="AK16" t="str">
            <v>kgCO2e</v>
          </cell>
          <cell r="BG16" t="str">
            <v>Falkirk</v>
          </cell>
          <cell r="BN16">
            <v>2001</v>
          </cell>
        </row>
        <row r="17">
          <cell r="C17">
            <v>2018</v>
          </cell>
          <cell r="D17">
            <v>2018</v>
          </cell>
          <cell r="AK17" t="str">
            <v>£</v>
          </cell>
          <cell r="BG17" t="str">
            <v>Fife</v>
          </cell>
          <cell r="BN17">
            <v>2002</v>
          </cell>
        </row>
        <row r="18">
          <cell r="C18">
            <v>2019</v>
          </cell>
          <cell r="D18">
            <v>2019</v>
          </cell>
          <cell r="AK18" t="str">
            <v>Other (please specify in comments)</v>
          </cell>
          <cell r="BG18" t="str">
            <v>Glasgow City</v>
          </cell>
          <cell r="BN18">
            <v>2003</v>
          </cell>
        </row>
        <row r="19">
          <cell r="C19">
            <v>2020</v>
          </cell>
          <cell r="D19">
            <v>2020</v>
          </cell>
          <cell r="BG19" t="str">
            <v>Highland</v>
          </cell>
          <cell r="BN19">
            <v>2004</v>
          </cell>
        </row>
        <row r="20">
          <cell r="C20">
            <v>2021</v>
          </cell>
          <cell r="D20">
            <v>2021</v>
          </cell>
          <cell r="BG20" t="str">
            <v>Inverclyde</v>
          </cell>
          <cell r="BN20">
            <v>2005</v>
          </cell>
        </row>
        <row r="21">
          <cell r="C21">
            <v>2022</v>
          </cell>
          <cell r="D21">
            <v>2022</v>
          </cell>
          <cell r="BG21" t="str">
            <v>Midlothian</v>
          </cell>
          <cell r="BN21">
            <v>2006</v>
          </cell>
        </row>
        <row r="22">
          <cell r="C22">
            <v>2023</v>
          </cell>
          <cell r="D22" t="str">
            <v>Please select from drop down box</v>
          </cell>
          <cell r="BG22" t="str">
            <v>Moray</v>
          </cell>
          <cell r="BN22">
            <v>2007</v>
          </cell>
        </row>
        <row r="23">
          <cell r="C23">
            <v>2024</v>
          </cell>
          <cell r="D23" t="str">
            <v>2005/06</v>
          </cell>
          <cell r="BG23" t="str">
            <v>Na h-Eileanan Siar</v>
          </cell>
          <cell r="BN23">
            <v>2008</v>
          </cell>
        </row>
        <row r="24">
          <cell r="C24">
            <v>2025</v>
          </cell>
          <cell r="D24" t="str">
            <v>2006/07</v>
          </cell>
          <cell r="BG24" t="str">
            <v>North Ayrshire</v>
          </cell>
          <cell r="BN24">
            <v>2009</v>
          </cell>
        </row>
        <row r="25">
          <cell r="C25">
            <v>2026</v>
          </cell>
          <cell r="D25" t="str">
            <v>2007/08</v>
          </cell>
          <cell r="BG25" t="str">
            <v>North Lanarkshire</v>
          </cell>
          <cell r="BN25">
            <v>2010</v>
          </cell>
        </row>
        <row r="26">
          <cell r="C26">
            <v>2027</v>
          </cell>
          <cell r="D26" t="str">
            <v>2008/09</v>
          </cell>
          <cell r="BG26" t="str">
            <v>Orkney Islands</v>
          </cell>
          <cell r="BN26">
            <v>2011</v>
          </cell>
        </row>
        <row r="27">
          <cell r="C27">
            <v>2028</v>
          </cell>
          <cell r="D27" t="str">
            <v>2009/10</v>
          </cell>
          <cell r="BG27" t="str">
            <v>Perth and Kinross</v>
          </cell>
          <cell r="BN27">
            <v>2012</v>
          </cell>
        </row>
        <row r="28">
          <cell r="C28">
            <v>2029</v>
          </cell>
          <cell r="D28" t="str">
            <v>2010/11</v>
          </cell>
          <cell r="BG28" t="str">
            <v>Renfrewshire</v>
          </cell>
          <cell r="BN28">
            <v>2013</v>
          </cell>
        </row>
        <row r="29">
          <cell r="C29">
            <v>2030</v>
          </cell>
          <cell r="D29" t="str">
            <v>2011/12</v>
          </cell>
          <cell r="BG29" t="str">
            <v>Scottish Borders</v>
          </cell>
          <cell r="BN29">
            <v>2014</v>
          </cell>
        </row>
        <row r="30">
          <cell r="C30">
            <v>2031</v>
          </cell>
          <cell r="D30" t="str">
            <v>2012/13</v>
          </cell>
          <cell r="BG30" t="str">
            <v>Shetland Islands</v>
          </cell>
          <cell r="BN30">
            <v>2015</v>
          </cell>
        </row>
        <row r="31">
          <cell r="C31">
            <v>2032</v>
          </cell>
          <cell r="D31" t="str">
            <v>2013/14</v>
          </cell>
          <cell r="BG31" t="str">
            <v>South Ayrshire</v>
          </cell>
          <cell r="BN31">
            <v>2016</v>
          </cell>
        </row>
        <row r="32">
          <cell r="C32">
            <v>2033</v>
          </cell>
          <cell r="D32" t="str">
            <v>2014/15</v>
          </cell>
          <cell r="BG32" t="str">
            <v>South Lanarkshire</v>
          </cell>
          <cell r="BN32">
            <v>2017</v>
          </cell>
        </row>
        <row r="33">
          <cell r="C33">
            <v>2034</v>
          </cell>
          <cell r="D33" t="str">
            <v>2015/16</v>
          </cell>
          <cell r="BG33" t="str">
            <v>Stirling</v>
          </cell>
          <cell r="BN33">
            <v>2018</v>
          </cell>
        </row>
        <row r="34">
          <cell r="C34">
            <v>2035</v>
          </cell>
          <cell r="D34" t="str">
            <v>2016/17</v>
          </cell>
          <cell r="BG34" t="str">
            <v>West Dunbartonshire</v>
          </cell>
          <cell r="BN34">
            <v>2019</v>
          </cell>
        </row>
        <row r="35">
          <cell r="C35">
            <v>2036</v>
          </cell>
          <cell r="D35" t="str">
            <v>2017/18</v>
          </cell>
          <cell r="BG35" t="str">
            <v>West Lothian</v>
          </cell>
          <cell r="BN35">
            <v>2020</v>
          </cell>
        </row>
        <row r="36">
          <cell r="C36">
            <v>2037</v>
          </cell>
          <cell r="D36" t="str">
            <v>2018/19</v>
          </cell>
          <cell r="BN36">
            <v>2021</v>
          </cell>
        </row>
        <row r="37">
          <cell r="C37">
            <v>2038</v>
          </cell>
          <cell r="D37" t="str">
            <v>2019/20</v>
          </cell>
          <cell r="BN37">
            <v>2022</v>
          </cell>
        </row>
        <row r="38">
          <cell r="C38">
            <v>2039</v>
          </cell>
          <cell r="D38" t="str">
            <v>2020/21</v>
          </cell>
          <cell r="BN38">
            <v>2023</v>
          </cell>
        </row>
        <row r="39">
          <cell r="C39">
            <v>2040</v>
          </cell>
          <cell r="D39" t="str">
            <v>2021/22</v>
          </cell>
          <cell r="BN39">
            <v>2024</v>
          </cell>
        </row>
        <row r="40">
          <cell r="C40">
            <v>2041</v>
          </cell>
          <cell r="D40" t="str">
            <v>2022/23</v>
          </cell>
          <cell r="BN40">
            <v>2025</v>
          </cell>
        </row>
        <row r="41">
          <cell r="C41">
            <v>2042</v>
          </cell>
          <cell r="BN41">
            <v>2026</v>
          </cell>
        </row>
        <row r="42">
          <cell r="C42">
            <v>2043</v>
          </cell>
          <cell r="BN42">
            <v>2027</v>
          </cell>
        </row>
        <row r="43">
          <cell r="C43">
            <v>2044</v>
          </cell>
          <cell r="BN43">
            <v>2028</v>
          </cell>
        </row>
        <row r="44">
          <cell r="C44">
            <v>2045</v>
          </cell>
          <cell r="BN44">
            <v>2029</v>
          </cell>
        </row>
        <row r="45">
          <cell r="C45">
            <v>2046</v>
          </cell>
          <cell r="BN45">
            <v>2030</v>
          </cell>
        </row>
        <row r="46">
          <cell r="C46">
            <v>2047</v>
          </cell>
          <cell r="BN46">
            <v>2031</v>
          </cell>
        </row>
        <row r="47">
          <cell r="C47">
            <v>2048</v>
          </cell>
          <cell r="BN47">
            <v>2032</v>
          </cell>
        </row>
        <row r="48">
          <cell r="C48">
            <v>2049</v>
          </cell>
          <cell r="BN48">
            <v>2033</v>
          </cell>
        </row>
        <row r="49">
          <cell r="C49">
            <v>2050</v>
          </cell>
          <cell r="BN49">
            <v>2035</v>
          </cell>
        </row>
        <row r="50">
          <cell r="C50" t="str">
            <v>Please select from drop down box</v>
          </cell>
          <cell r="BN50">
            <v>2036</v>
          </cell>
        </row>
        <row r="51">
          <cell r="C51" t="str">
            <v>2005/06</v>
          </cell>
          <cell r="BN51">
            <v>2037</v>
          </cell>
        </row>
        <row r="52">
          <cell r="C52" t="str">
            <v>2006/07</v>
          </cell>
          <cell r="BN52">
            <v>2038</v>
          </cell>
        </row>
        <row r="53">
          <cell r="C53" t="str">
            <v>2007/08</v>
          </cell>
          <cell r="BN53">
            <v>2039</v>
          </cell>
        </row>
        <row r="54">
          <cell r="C54" t="str">
            <v>2008/09</v>
          </cell>
          <cell r="BN54">
            <v>2040</v>
          </cell>
        </row>
        <row r="55">
          <cell r="C55" t="str">
            <v>2009/10</v>
          </cell>
          <cell r="BN55">
            <v>2041</v>
          </cell>
        </row>
        <row r="56">
          <cell r="C56" t="str">
            <v>2010/11</v>
          </cell>
          <cell r="BN56">
            <v>2042</v>
          </cell>
        </row>
        <row r="57">
          <cell r="C57" t="str">
            <v>2011/12</v>
          </cell>
          <cell r="BN57">
            <v>2043</v>
          </cell>
        </row>
        <row r="58">
          <cell r="C58" t="str">
            <v>2012/13</v>
          </cell>
          <cell r="BN58">
            <v>2044</v>
          </cell>
        </row>
        <row r="59">
          <cell r="C59" t="str">
            <v>2013/14</v>
          </cell>
          <cell r="BN59">
            <v>2045</v>
          </cell>
        </row>
        <row r="60">
          <cell r="C60" t="str">
            <v>2014/15</v>
          </cell>
          <cell r="BN60">
            <v>2046</v>
          </cell>
        </row>
        <row r="61">
          <cell r="C61" t="str">
            <v>2015/16</v>
          </cell>
          <cell r="BN61">
            <v>2047</v>
          </cell>
        </row>
        <row r="62">
          <cell r="C62" t="str">
            <v>2016/17</v>
          </cell>
          <cell r="BN62">
            <v>2048</v>
          </cell>
        </row>
        <row r="63">
          <cell r="C63" t="str">
            <v>2017/18</v>
          </cell>
          <cell r="BN63">
            <v>2049</v>
          </cell>
        </row>
        <row r="64">
          <cell r="C64" t="str">
            <v>2018/19</v>
          </cell>
          <cell r="BN64">
            <v>2050</v>
          </cell>
        </row>
        <row r="65">
          <cell r="C65" t="str">
            <v>2019/20</v>
          </cell>
        </row>
        <row r="66">
          <cell r="C66" t="str">
            <v>2020/21</v>
          </cell>
        </row>
        <row r="67">
          <cell r="C67" t="str">
            <v>2021/22</v>
          </cell>
        </row>
        <row r="68">
          <cell r="C68" t="str">
            <v>2022/23</v>
          </cell>
        </row>
        <row r="69">
          <cell r="C69" t="str">
            <v>2023/24</v>
          </cell>
        </row>
        <row r="70">
          <cell r="C70" t="str">
            <v>2024/25</v>
          </cell>
        </row>
        <row r="71">
          <cell r="C71" t="str">
            <v>2025/26</v>
          </cell>
        </row>
        <row r="72">
          <cell r="C72" t="str">
            <v>2026/27</v>
          </cell>
        </row>
        <row r="73">
          <cell r="C73" t="str">
            <v>2027/28</v>
          </cell>
        </row>
        <row r="74">
          <cell r="C74" t="str">
            <v>2028/29</v>
          </cell>
        </row>
        <row r="75">
          <cell r="C75" t="str">
            <v>2029/30</v>
          </cell>
        </row>
        <row r="76">
          <cell r="C76" t="str">
            <v>2030/31</v>
          </cell>
        </row>
        <row r="77">
          <cell r="C77" t="str">
            <v>2031/32</v>
          </cell>
        </row>
        <row r="78">
          <cell r="C78" t="str">
            <v>2032/33</v>
          </cell>
        </row>
        <row r="79">
          <cell r="C79" t="str">
            <v>2033/34</v>
          </cell>
        </row>
        <row r="80">
          <cell r="C80" t="str">
            <v>2034/35</v>
          </cell>
        </row>
        <row r="81">
          <cell r="C81" t="str">
            <v>2035/36</v>
          </cell>
        </row>
        <row r="82">
          <cell r="C82" t="str">
            <v>2036/37</v>
          </cell>
        </row>
        <row r="83">
          <cell r="C83" t="str">
            <v>2037/38</v>
          </cell>
        </row>
        <row r="84">
          <cell r="C84" t="str">
            <v>2038/39</v>
          </cell>
        </row>
        <row r="85">
          <cell r="C85" t="str">
            <v>2039/40</v>
          </cell>
        </row>
        <row r="86">
          <cell r="C86" t="str">
            <v>2040/41</v>
          </cell>
        </row>
        <row r="87">
          <cell r="C87" t="str">
            <v>2041/42</v>
          </cell>
        </row>
        <row r="88">
          <cell r="C88" t="str">
            <v>2042/43</v>
          </cell>
        </row>
        <row r="89">
          <cell r="C89" t="str">
            <v>2043/44</v>
          </cell>
        </row>
        <row r="90">
          <cell r="C90" t="str">
            <v>2044/45</v>
          </cell>
        </row>
        <row r="91">
          <cell r="C91" t="str">
            <v>2045/46</v>
          </cell>
        </row>
        <row r="92">
          <cell r="C92" t="str">
            <v>2046/47</v>
          </cell>
        </row>
        <row r="93">
          <cell r="C93" t="str">
            <v>2047/48</v>
          </cell>
        </row>
        <row r="94">
          <cell r="C94" t="str">
            <v>2048/49</v>
          </cell>
        </row>
        <row r="95">
          <cell r="C95" t="str">
            <v>2049/50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government-conversion-factors-for-company-repor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45"/>
  <sheetViews>
    <sheetView showGridLines="0" tabSelected="1" zoomScale="80" zoomScaleNormal="80" workbookViewId="0">
      <pane ySplit="5" topLeftCell="A6" activePane="bottomLeft" state="frozen"/>
      <selection activeCell="C7" sqref="C7:F7"/>
      <selection pane="bottomLeft" activeCell="A2" sqref="A2:D2"/>
    </sheetView>
  </sheetViews>
  <sheetFormatPr defaultColWidth="9.140625" defaultRowHeight="15" x14ac:dyDescent="0.2"/>
  <cols>
    <col min="1" max="1" width="17.28515625" style="14" bestFit="1" customWidth="1"/>
    <col min="2" max="2" width="30.7109375" style="14" bestFit="1" customWidth="1"/>
    <col min="3" max="3" width="37.7109375" style="14" hidden="1" customWidth="1"/>
    <col min="4" max="4" width="75.5703125" style="14" bestFit="1" customWidth="1"/>
    <col min="5" max="5" width="30.7109375" style="14" bestFit="1" customWidth="1"/>
    <col min="6" max="7" width="30.7109375" style="21" bestFit="1" customWidth="1"/>
    <col min="8" max="8" width="90.7109375" style="14" hidden="1" customWidth="1"/>
    <col min="9" max="9" width="75.140625" style="14" hidden="1" customWidth="1"/>
    <col min="10" max="10" width="76.5703125" style="14" hidden="1" customWidth="1"/>
    <col min="11" max="251" width="9.140625" style="14"/>
    <col min="252" max="252" width="17.28515625" style="14" bestFit="1" customWidth="1"/>
    <col min="253" max="253" width="41.28515625" style="14" bestFit="1" customWidth="1"/>
    <col min="254" max="254" width="39" style="14" bestFit="1" customWidth="1"/>
    <col min="255" max="255" width="49.42578125" style="14" bestFit="1" customWidth="1"/>
    <col min="256" max="256" width="24.28515625" style="14" bestFit="1" customWidth="1"/>
    <col min="257" max="257" width="41.85546875" style="14" bestFit="1" customWidth="1"/>
    <col min="258" max="258" width="20.5703125" style="14" bestFit="1" customWidth="1"/>
    <col min="259" max="259" width="16.28515625" style="14" bestFit="1" customWidth="1"/>
    <col min="260" max="260" width="20.42578125" style="14" bestFit="1" customWidth="1"/>
    <col min="261" max="507" width="9.140625" style="14"/>
    <col min="508" max="508" width="17.28515625" style="14" bestFit="1" customWidth="1"/>
    <col min="509" max="509" width="41.28515625" style="14" bestFit="1" customWidth="1"/>
    <col min="510" max="510" width="39" style="14" bestFit="1" customWidth="1"/>
    <col min="511" max="511" width="49.42578125" style="14" bestFit="1" customWidth="1"/>
    <col min="512" max="512" width="24.28515625" style="14" bestFit="1" customWidth="1"/>
    <col min="513" max="513" width="41.85546875" style="14" bestFit="1" customWidth="1"/>
    <col min="514" max="514" width="20.5703125" style="14" bestFit="1" customWidth="1"/>
    <col min="515" max="515" width="16.28515625" style="14" bestFit="1" customWidth="1"/>
    <col min="516" max="516" width="20.42578125" style="14" bestFit="1" customWidth="1"/>
    <col min="517" max="763" width="9.140625" style="14"/>
    <col min="764" max="764" width="17.28515625" style="14" bestFit="1" customWidth="1"/>
    <col min="765" max="765" width="41.28515625" style="14" bestFit="1" customWidth="1"/>
    <col min="766" max="766" width="39" style="14" bestFit="1" customWidth="1"/>
    <col min="767" max="767" width="49.42578125" style="14" bestFit="1" customWidth="1"/>
    <col min="768" max="768" width="24.28515625" style="14" bestFit="1" customWidth="1"/>
    <col min="769" max="769" width="41.85546875" style="14" bestFit="1" customWidth="1"/>
    <col min="770" max="770" width="20.5703125" style="14" bestFit="1" customWidth="1"/>
    <col min="771" max="771" width="16.28515625" style="14" bestFit="1" customWidth="1"/>
    <col min="772" max="772" width="20.42578125" style="14" bestFit="1" customWidth="1"/>
    <col min="773" max="1019" width="9.140625" style="14"/>
    <col min="1020" max="1020" width="17.28515625" style="14" bestFit="1" customWidth="1"/>
    <col min="1021" max="1021" width="41.28515625" style="14" bestFit="1" customWidth="1"/>
    <col min="1022" max="1022" width="39" style="14" bestFit="1" customWidth="1"/>
    <col min="1023" max="1023" width="49.42578125" style="14" bestFit="1" customWidth="1"/>
    <col min="1024" max="1024" width="24.28515625" style="14" bestFit="1" customWidth="1"/>
    <col min="1025" max="1025" width="41.85546875" style="14" bestFit="1" customWidth="1"/>
    <col min="1026" max="1026" width="20.5703125" style="14" bestFit="1" customWidth="1"/>
    <col min="1027" max="1027" width="16.28515625" style="14" bestFit="1" customWidth="1"/>
    <col min="1028" max="1028" width="20.42578125" style="14" bestFit="1" customWidth="1"/>
    <col min="1029" max="1275" width="9.140625" style="14"/>
    <col min="1276" max="1276" width="17.28515625" style="14" bestFit="1" customWidth="1"/>
    <col min="1277" max="1277" width="41.28515625" style="14" bestFit="1" customWidth="1"/>
    <col min="1278" max="1278" width="39" style="14" bestFit="1" customWidth="1"/>
    <col min="1279" max="1279" width="49.42578125" style="14" bestFit="1" customWidth="1"/>
    <col min="1280" max="1280" width="24.28515625" style="14" bestFit="1" customWidth="1"/>
    <col min="1281" max="1281" width="41.85546875" style="14" bestFit="1" customWidth="1"/>
    <col min="1282" max="1282" width="20.5703125" style="14" bestFit="1" customWidth="1"/>
    <col min="1283" max="1283" width="16.28515625" style="14" bestFit="1" customWidth="1"/>
    <col min="1284" max="1284" width="20.42578125" style="14" bestFit="1" customWidth="1"/>
    <col min="1285" max="1531" width="9.140625" style="14"/>
    <col min="1532" max="1532" width="17.28515625" style="14" bestFit="1" customWidth="1"/>
    <col min="1533" max="1533" width="41.28515625" style="14" bestFit="1" customWidth="1"/>
    <col min="1534" max="1534" width="39" style="14" bestFit="1" customWidth="1"/>
    <col min="1535" max="1535" width="49.42578125" style="14" bestFit="1" customWidth="1"/>
    <col min="1536" max="1536" width="24.28515625" style="14" bestFit="1" customWidth="1"/>
    <col min="1537" max="1537" width="41.85546875" style="14" bestFit="1" customWidth="1"/>
    <col min="1538" max="1538" width="20.5703125" style="14" bestFit="1" customWidth="1"/>
    <col min="1539" max="1539" width="16.28515625" style="14" bestFit="1" customWidth="1"/>
    <col min="1540" max="1540" width="20.42578125" style="14" bestFit="1" customWidth="1"/>
    <col min="1541" max="1787" width="9.140625" style="14"/>
    <col min="1788" max="1788" width="17.28515625" style="14" bestFit="1" customWidth="1"/>
    <col min="1789" max="1789" width="41.28515625" style="14" bestFit="1" customWidth="1"/>
    <col min="1790" max="1790" width="39" style="14" bestFit="1" customWidth="1"/>
    <col min="1791" max="1791" width="49.42578125" style="14" bestFit="1" customWidth="1"/>
    <col min="1792" max="1792" width="24.28515625" style="14" bestFit="1" customWidth="1"/>
    <col min="1793" max="1793" width="41.85546875" style="14" bestFit="1" customWidth="1"/>
    <col min="1794" max="1794" width="20.5703125" style="14" bestFit="1" customWidth="1"/>
    <col min="1795" max="1795" width="16.28515625" style="14" bestFit="1" customWidth="1"/>
    <col min="1796" max="1796" width="20.42578125" style="14" bestFit="1" customWidth="1"/>
    <col min="1797" max="2043" width="9.140625" style="14"/>
    <col min="2044" max="2044" width="17.28515625" style="14" bestFit="1" customWidth="1"/>
    <col min="2045" max="2045" width="41.28515625" style="14" bestFit="1" customWidth="1"/>
    <col min="2046" max="2046" width="39" style="14" bestFit="1" customWidth="1"/>
    <col min="2047" max="2047" width="49.42578125" style="14" bestFit="1" customWidth="1"/>
    <col min="2048" max="2048" width="24.28515625" style="14" bestFit="1" customWidth="1"/>
    <col min="2049" max="2049" width="41.85546875" style="14" bestFit="1" customWidth="1"/>
    <col min="2050" max="2050" width="20.5703125" style="14" bestFit="1" customWidth="1"/>
    <col min="2051" max="2051" width="16.28515625" style="14" bestFit="1" customWidth="1"/>
    <col min="2052" max="2052" width="20.42578125" style="14" bestFit="1" customWidth="1"/>
    <col min="2053" max="2299" width="9.140625" style="14"/>
    <col min="2300" max="2300" width="17.28515625" style="14" bestFit="1" customWidth="1"/>
    <col min="2301" max="2301" width="41.28515625" style="14" bestFit="1" customWidth="1"/>
    <col min="2302" max="2302" width="39" style="14" bestFit="1" customWidth="1"/>
    <col min="2303" max="2303" width="49.42578125" style="14" bestFit="1" customWidth="1"/>
    <col min="2304" max="2304" width="24.28515625" style="14" bestFit="1" customWidth="1"/>
    <col min="2305" max="2305" width="41.85546875" style="14" bestFit="1" customWidth="1"/>
    <col min="2306" max="2306" width="20.5703125" style="14" bestFit="1" customWidth="1"/>
    <col min="2307" max="2307" width="16.28515625" style="14" bestFit="1" customWidth="1"/>
    <col min="2308" max="2308" width="20.42578125" style="14" bestFit="1" customWidth="1"/>
    <col min="2309" max="2555" width="9.140625" style="14"/>
    <col min="2556" max="2556" width="17.28515625" style="14" bestFit="1" customWidth="1"/>
    <col min="2557" max="2557" width="41.28515625" style="14" bestFit="1" customWidth="1"/>
    <col min="2558" max="2558" width="39" style="14" bestFit="1" customWidth="1"/>
    <col min="2559" max="2559" width="49.42578125" style="14" bestFit="1" customWidth="1"/>
    <col min="2560" max="2560" width="24.28515625" style="14" bestFit="1" customWidth="1"/>
    <col min="2561" max="2561" width="41.85546875" style="14" bestFit="1" customWidth="1"/>
    <col min="2562" max="2562" width="20.5703125" style="14" bestFit="1" customWidth="1"/>
    <col min="2563" max="2563" width="16.28515625" style="14" bestFit="1" customWidth="1"/>
    <col min="2564" max="2564" width="20.42578125" style="14" bestFit="1" customWidth="1"/>
    <col min="2565" max="2811" width="9.140625" style="14"/>
    <col min="2812" max="2812" width="17.28515625" style="14" bestFit="1" customWidth="1"/>
    <col min="2813" max="2813" width="41.28515625" style="14" bestFit="1" customWidth="1"/>
    <col min="2814" max="2814" width="39" style="14" bestFit="1" customWidth="1"/>
    <col min="2815" max="2815" width="49.42578125" style="14" bestFit="1" customWidth="1"/>
    <col min="2816" max="2816" width="24.28515625" style="14" bestFit="1" customWidth="1"/>
    <col min="2817" max="2817" width="41.85546875" style="14" bestFit="1" customWidth="1"/>
    <col min="2818" max="2818" width="20.5703125" style="14" bestFit="1" customWidth="1"/>
    <col min="2819" max="2819" width="16.28515625" style="14" bestFit="1" customWidth="1"/>
    <col min="2820" max="2820" width="20.42578125" style="14" bestFit="1" customWidth="1"/>
    <col min="2821" max="3067" width="9.140625" style="14"/>
    <col min="3068" max="3068" width="17.28515625" style="14" bestFit="1" customWidth="1"/>
    <col min="3069" max="3069" width="41.28515625" style="14" bestFit="1" customWidth="1"/>
    <col min="3070" max="3070" width="39" style="14" bestFit="1" customWidth="1"/>
    <col min="3071" max="3071" width="49.42578125" style="14" bestFit="1" customWidth="1"/>
    <col min="3072" max="3072" width="24.28515625" style="14" bestFit="1" customWidth="1"/>
    <col min="3073" max="3073" width="41.85546875" style="14" bestFit="1" customWidth="1"/>
    <col min="3074" max="3074" width="20.5703125" style="14" bestFit="1" customWidth="1"/>
    <col min="3075" max="3075" width="16.28515625" style="14" bestFit="1" customWidth="1"/>
    <col min="3076" max="3076" width="20.42578125" style="14" bestFit="1" customWidth="1"/>
    <col min="3077" max="3323" width="9.140625" style="14"/>
    <col min="3324" max="3324" width="17.28515625" style="14" bestFit="1" customWidth="1"/>
    <col min="3325" max="3325" width="41.28515625" style="14" bestFit="1" customWidth="1"/>
    <col min="3326" max="3326" width="39" style="14" bestFit="1" customWidth="1"/>
    <col min="3327" max="3327" width="49.42578125" style="14" bestFit="1" customWidth="1"/>
    <col min="3328" max="3328" width="24.28515625" style="14" bestFit="1" customWidth="1"/>
    <col min="3329" max="3329" width="41.85546875" style="14" bestFit="1" customWidth="1"/>
    <col min="3330" max="3330" width="20.5703125" style="14" bestFit="1" customWidth="1"/>
    <col min="3331" max="3331" width="16.28515625" style="14" bestFit="1" customWidth="1"/>
    <col min="3332" max="3332" width="20.42578125" style="14" bestFit="1" customWidth="1"/>
    <col min="3333" max="3579" width="9.140625" style="14"/>
    <col min="3580" max="3580" width="17.28515625" style="14" bestFit="1" customWidth="1"/>
    <col min="3581" max="3581" width="41.28515625" style="14" bestFit="1" customWidth="1"/>
    <col min="3582" max="3582" width="39" style="14" bestFit="1" customWidth="1"/>
    <col min="3583" max="3583" width="49.42578125" style="14" bestFit="1" customWidth="1"/>
    <col min="3584" max="3584" width="24.28515625" style="14" bestFit="1" customWidth="1"/>
    <col min="3585" max="3585" width="41.85546875" style="14" bestFit="1" customWidth="1"/>
    <col min="3586" max="3586" width="20.5703125" style="14" bestFit="1" customWidth="1"/>
    <col min="3587" max="3587" width="16.28515625" style="14" bestFit="1" customWidth="1"/>
    <col min="3588" max="3588" width="20.42578125" style="14" bestFit="1" customWidth="1"/>
    <col min="3589" max="3835" width="9.140625" style="14"/>
    <col min="3836" max="3836" width="17.28515625" style="14" bestFit="1" customWidth="1"/>
    <col min="3837" max="3837" width="41.28515625" style="14" bestFit="1" customWidth="1"/>
    <col min="3838" max="3838" width="39" style="14" bestFit="1" customWidth="1"/>
    <col min="3839" max="3839" width="49.42578125" style="14" bestFit="1" customWidth="1"/>
    <col min="3840" max="3840" width="24.28515625" style="14" bestFit="1" customWidth="1"/>
    <col min="3841" max="3841" width="41.85546875" style="14" bestFit="1" customWidth="1"/>
    <col min="3842" max="3842" width="20.5703125" style="14" bestFit="1" customWidth="1"/>
    <col min="3843" max="3843" width="16.28515625" style="14" bestFit="1" customWidth="1"/>
    <col min="3844" max="3844" width="20.42578125" style="14" bestFit="1" customWidth="1"/>
    <col min="3845" max="4091" width="9.140625" style="14"/>
    <col min="4092" max="4092" width="17.28515625" style="14" bestFit="1" customWidth="1"/>
    <col min="4093" max="4093" width="41.28515625" style="14" bestFit="1" customWidth="1"/>
    <col min="4094" max="4094" width="39" style="14" bestFit="1" customWidth="1"/>
    <col min="4095" max="4095" width="49.42578125" style="14" bestFit="1" customWidth="1"/>
    <col min="4096" max="4096" width="24.28515625" style="14" bestFit="1" customWidth="1"/>
    <col min="4097" max="4097" width="41.85546875" style="14" bestFit="1" customWidth="1"/>
    <col min="4098" max="4098" width="20.5703125" style="14" bestFit="1" customWidth="1"/>
    <col min="4099" max="4099" width="16.28515625" style="14" bestFit="1" customWidth="1"/>
    <col min="4100" max="4100" width="20.42578125" style="14" bestFit="1" customWidth="1"/>
    <col min="4101" max="4347" width="9.140625" style="14"/>
    <col min="4348" max="4348" width="17.28515625" style="14" bestFit="1" customWidth="1"/>
    <col min="4349" max="4349" width="41.28515625" style="14" bestFit="1" customWidth="1"/>
    <col min="4350" max="4350" width="39" style="14" bestFit="1" customWidth="1"/>
    <col min="4351" max="4351" width="49.42578125" style="14" bestFit="1" customWidth="1"/>
    <col min="4352" max="4352" width="24.28515625" style="14" bestFit="1" customWidth="1"/>
    <col min="4353" max="4353" width="41.85546875" style="14" bestFit="1" customWidth="1"/>
    <col min="4354" max="4354" width="20.5703125" style="14" bestFit="1" customWidth="1"/>
    <col min="4355" max="4355" width="16.28515625" style="14" bestFit="1" customWidth="1"/>
    <col min="4356" max="4356" width="20.42578125" style="14" bestFit="1" customWidth="1"/>
    <col min="4357" max="4603" width="9.140625" style="14"/>
    <col min="4604" max="4604" width="17.28515625" style="14" bestFit="1" customWidth="1"/>
    <col min="4605" max="4605" width="41.28515625" style="14" bestFit="1" customWidth="1"/>
    <col min="4606" max="4606" width="39" style="14" bestFit="1" customWidth="1"/>
    <col min="4607" max="4607" width="49.42578125" style="14" bestFit="1" customWidth="1"/>
    <col min="4608" max="4608" width="24.28515625" style="14" bestFit="1" customWidth="1"/>
    <col min="4609" max="4609" width="41.85546875" style="14" bestFit="1" customWidth="1"/>
    <col min="4610" max="4610" width="20.5703125" style="14" bestFit="1" customWidth="1"/>
    <col min="4611" max="4611" width="16.28515625" style="14" bestFit="1" customWidth="1"/>
    <col min="4612" max="4612" width="20.42578125" style="14" bestFit="1" customWidth="1"/>
    <col min="4613" max="4859" width="9.140625" style="14"/>
    <col min="4860" max="4860" width="17.28515625" style="14" bestFit="1" customWidth="1"/>
    <col min="4861" max="4861" width="41.28515625" style="14" bestFit="1" customWidth="1"/>
    <col min="4862" max="4862" width="39" style="14" bestFit="1" customWidth="1"/>
    <col min="4863" max="4863" width="49.42578125" style="14" bestFit="1" customWidth="1"/>
    <col min="4864" max="4864" width="24.28515625" style="14" bestFit="1" customWidth="1"/>
    <col min="4865" max="4865" width="41.85546875" style="14" bestFit="1" customWidth="1"/>
    <col min="4866" max="4866" width="20.5703125" style="14" bestFit="1" customWidth="1"/>
    <col min="4867" max="4867" width="16.28515625" style="14" bestFit="1" customWidth="1"/>
    <col min="4868" max="4868" width="20.42578125" style="14" bestFit="1" customWidth="1"/>
    <col min="4869" max="5115" width="9.140625" style="14"/>
    <col min="5116" max="5116" width="17.28515625" style="14" bestFit="1" customWidth="1"/>
    <col min="5117" max="5117" width="41.28515625" style="14" bestFit="1" customWidth="1"/>
    <col min="5118" max="5118" width="39" style="14" bestFit="1" customWidth="1"/>
    <col min="5119" max="5119" width="49.42578125" style="14" bestFit="1" customWidth="1"/>
    <col min="5120" max="5120" width="24.28515625" style="14" bestFit="1" customWidth="1"/>
    <col min="5121" max="5121" width="41.85546875" style="14" bestFit="1" customWidth="1"/>
    <col min="5122" max="5122" width="20.5703125" style="14" bestFit="1" customWidth="1"/>
    <col min="5123" max="5123" width="16.28515625" style="14" bestFit="1" customWidth="1"/>
    <col min="5124" max="5124" width="20.42578125" style="14" bestFit="1" customWidth="1"/>
    <col min="5125" max="5371" width="9.140625" style="14"/>
    <col min="5372" max="5372" width="17.28515625" style="14" bestFit="1" customWidth="1"/>
    <col min="5373" max="5373" width="41.28515625" style="14" bestFit="1" customWidth="1"/>
    <col min="5374" max="5374" width="39" style="14" bestFit="1" customWidth="1"/>
    <col min="5375" max="5375" width="49.42578125" style="14" bestFit="1" customWidth="1"/>
    <col min="5376" max="5376" width="24.28515625" style="14" bestFit="1" customWidth="1"/>
    <col min="5377" max="5377" width="41.85546875" style="14" bestFit="1" customWidth="1"/>
    <col min="5378" max="5378" width="20.5703125" style="14" bestFit="1" customWidth="1"/>
    <col min="5379" max="5379" width="16.28515625" style="14" bestFit="1" customWidth="1"/>
    <col min="5380" max="5380" width="20.42578125" style="14" bestFit="1" customWidth="1"/>
    <col min="5381" max="5627" width="9.140625" style="14"/>
    <col min="5628" max="5628" width="17.28515625" style="14" bestFit="1" customWidth="1"/>
    <col min="5629" max="5629" width="41.28515625" style="14" bestFit="1" customWidth="1"/>
    <col min="5630" max="5630" width="39" style="14" bestFit="1" customWidth="1"/>
    <col min="5631" max="5631" width="49.42578125" style="14" bestFit="1" customWidth="1"/>
    <col min="5632" max="5632" width="24.28515625" style="14" bestFit="1" customWidth="1"/>
    <col min="5633" max="5633" width="41.85546875" style="14" bestFit="1" customWidth="1"/>
    <col min="5634" max="5634" width="20.5703125" style="14" bestFit="1" customWidth="1"/>
    <col min="5635" max="5635" width="16.28515625" style="14" bestFit="1" customWidth="1"/>
    <col min="5636" max="5636" width="20.42578125" style="14" bestFit="1" customWidth="1"/>
    <col min="5637" max="5883" width="9.140625" style="14"/>
    <col min="5884" max="5884" width="17.28515625" style="14" bestFit="1" customWidth="1"/>
    <col min="5885" max="5885" width="41.28515625" style="14" bestFit="1" customWidth="1"/>
    <col min="5886" max="5886" width="39" style="14" bestFit="1" customWidth="1"/>
    <col min="5887" max="5887" width="49.42578125" style="14" bestFit="1" customWidth="1"/>
    <col min="5888" max="5888" width="24.28515625" style="14" bestFit="1" customWidth="1"/>
    <col min="5889" max="5889" width="41.85546875" style="14" bestFit="1" customWidth="1"/>
    <col min="5890" max="5890" width="20.5703125" style="14" bestFit="1" customWidth="1"/>
    <col min="5891" max="5891" width="16.28515625" style="14" bestFit="1" customWidth="1"/>
    <col min="5892" max="5892" width="20.42578125" style="14" bestFit="1" customWidth="1"/>
    <col min="5893" max="6139" width="9.140625" style="14"/>
    <col min="6140" max="6140" width="17.28515625" style="14" bestFit="1" customWidth="1"/>
    <col min="6141" max="6141" width="41.28515625" style="14" bestFit="1" customWidth="1"/>
    <col min="6142" max="6142" width="39" style="14" bestFit="1" customWidth="1"/>
    <col min="6143" max="6143" width="49.42578125" style="14" bestFit="1" customWidth="1"/>
    <col min="6144" max="6144" width="24.28515625" style="14" bestFit="1" customWidth="1"/>
    <col min="6145" max="6145" width="41.85546875" style="14" bestFit="1" customWidth="1"/>
    <col min="6146" max="6146" width="20.5703125" style="14" bestFit="1" customWidth="1"/>
    <col min="6147" max="6147" width="16.28515625" style="14" bestFit="1" customWidth="1"/>
    <col min="6148" max="6148" width="20.42578125" style="14" bestFit="1" customWidth="1"/>
    <col min="6149" max="6395" width="9.140625" style="14"/>
    <col min="6396" max="6396" width="17.28515625" style="14" bestFit="1" customWidth="1"/>
    <col min="6397" max="6397" width="41.28515625" style="14" bestFit="1" customWidth="1"/>
    <col min="6398" max="6398" width="39" style="14" bestFit="1" customWidth="1"/>
    <col min="6399" max="6399" width="49.42578125" style="14" bestFit="1" customWidth="1"/>
    <col min="6400" max="6400" width="24.28515625" style="14" bestFit="1" customWidth="1"/>
    <col min="6401" max="6401" width="41.85546875" style="14" bestFit="1" customWidth="1"/>
    <col min="6402" max="6402" width="20.5703125" style="14" bestFit="1" customWidth="1"/>
    <col min="6403" max="6403" width="16.28515625" style="14" bestFit="1" customWidth="1"/>
    <col min="6404" max="6404" width="20.42578125" style="14" bestFit="1" customWidth="1"/>
    <col min="6405" max="6651" width="9.140625" style="14"/>
    <col min="6652" max="6652" width="17.28515625" style="14" bestFit="1" customWidth="1"/>
    <col min="6653" max="6653" width="41.28515625" style="14" bestFit="1" customWidth="1"/>
    <col min="6654" max="6654" width="39" style="14" bestFit="1" customWidth="1"/>
    <col min="6655" max="6655" width="49.42578125" style="14" bestFit="1" customWidth="1"/>
    <col min="6656" max="6656" width="24.28515625" style="14" bestFit="1" customWidth="1"/>
    <col min="6657" max="6657" width="41.85546875" style="14" bestFit="1" customWidth="1"/>
    <col min="6658" max="6658" width="20.5703125" style="14" bestFit="1" customWidth="1"/>
    <col min="6659" max="6659" width="16.28515625" style="14" bestFit="1" customWidth="1"/>
    <col min="6660" max="6660" width="20.42578125" style="14" bestFit="1" customWidth="1"/>
    <col min="6661" max="6907" width="9.140625" style="14"/>
    <col min="6908" max="6908" width="17.28515625" style="14" bestFit="1" customWidth="1"/>
    <col min="6909" max="6909" width="41.28515625" style="14" bestFit="1" customWidth="1"/>
    <col min="6910" max="6910" width="39" style="14" bestFit="1" customWidth="1"/>
    <col min="6911" max="6911" width="49.42578125" style="14" bestFit="1" customWidth="1"/>
    <col min="6912" max="6912" width="24.28515625" style="14" bestFit="1" customWidth="1"/>
    <col min="6913" max="6913" width="41.85546875" style="14" bestFit="1" customWidth="1"/>
    <col min="6914" max="6914" width="20.5703125" style="14" bestFit="1" customWidth="1"/>
    <col min="6915" max="6915" width="16.28515625" style="14" bestFit="1" customWidth="1"/>
    <col min="6916" max="6916" width="20.42578125" style="14" bestFit="1" customWidth="1"/>
    <col min="6917" max="7163" width="9.140625" style="14"/>
    <col min="7164" max="7164" width="17.28515625" style="14" bestFit="1" customWidth="1"/>
    <col min="7165" max="7165" width="41.28515625" style="14" bestFit="1" customWidth="1"/>
    <col min="7166" max="7166" width="39" style="14" bestFit="1" customWidth="1"/>
    <col min="7167" max="7167" width="49.42578125" style="14" bestFit="1" customWidth="1"/>
    <col min="7168" max="7168" width="24.28515625" style="14" bestFit="1" customWidth="1"/>
    <col min="7169" max="7169" width="41.85546875" style="14" bestFit="1" customWidth="1"/>
    <col min="7170" max="7170" width="20.5703125" style="14" bestFit="1" customWidth="1"/>
    <col min="7171" max="7171" width="16.28515625" style="14" bestFit="1" customWidth="1"/>
    <col min="7172" max="7172" width="20.42578125" style="14" bestFit="1" customWidth="1"/>
    <col min="7173" max="7419" width="9.140625" style="14"/>
    <col min="7420" max="7420" width="17.28515625" style="14" bestFit="1" customWidth="1"/>
    <col min="7421" max="7421" width="41.28515625" style="14" bestFit="1" customWidth="1"/>
    <col min="7422" max="7422" width="39" style="14" bestFit="1" customWidth="1"/>
    <col min="7423" max="7423" width="49.42578125" style="14" bestFit="1" customWidth="1"/>
    <col min="7424" max="7424" width="24.28515625" style="14" bestFit="1" customWidth="1"/>
    <col min="7425" max="7425" width="41.85546875" style="14" bestFit="1" customWidth="1"/>
    <col min="7426" max="7426" width="20.5703125" style="14" bestFit="1" customWidth="1"/>
    <col min="7427" max="7427" width="16.28515625" style="14" bestFit="1" customWidth="1"/>
    <col min="7428" max="7428" width="20.42578125" style="14" bestFit="1" customWidth="1"/>
    <col min="7429" max="7675" width="9.140625" style="14"/>
    <col min="7676" max="7676" width="17.28515625" style="14" bestFit="1" customWidth="1"/>
    <col min="7677" max="7677" width="41.28515625" style="14" bestFit="1" customWidth="1"/>
    <col min="7678" max="7678" width="39" style="14" bestFit="1" customWidth="1"/>
    <col min="7679" max="7679" width="49.42578125" style="14" bestFit="1" customWidth="1"/>
    <col min="7680" max="7680" width="24.28515625" style="14" bestFit="1" customWidth="1"/>
    <col min="7681" max="7681" width="41.85546875" style="14" bestFit="1" customWidth="1"/>
    <col min="7682" max="7682" width="20.5703125" style="14" bestFit="1" customWidth="1"/>
    <col min="7683" max="7683" width="16.28515625" style="14" bestFit="1" customWidth="1"/>
    <col min="7684" max="7684" width="20.42578125" style="14" bestFit="1" customWidth="1"/>
    <col min="7685" max="7931" width="9.140625" style="14"/>
    <col min="7932" max="7932" width="17.28515625" style="14" bestFit="1" customWidth="1"/>
    <col min="7933" max="7933" width="41.28515625" style="14" bestFit="1" customWidth="1"/>
    <col min="7934" max="7934" width="39" style="14" bestFit="1" customWidth="1"/>
    <col min="7935" max="7935" width="49.42578125" style="14" bestFit="1" customWidth="1"/>
    <col min="7936" max="7936" width="24.28515625" style="14" bestFit="1" customWidth="1"/>
    <col min="7937" max="7937" width="41.85546875" style="14" bestFit="1" customWidth="1"/>
    <col min="7938" max="7938" width="20.5703125" style="14" bestFit="1" customWidth="1"/>
    <col min="7939" max="7939" width="16.28515625" style="14" bestFit="1" customWidth="1"/>
    <col min="7940" max="7940" width="20.42578125" style="14" bestFit="1" customWidth="1"/>
    <col min="7941" max="8187" width="9.140625" style="14"/>
    <col min="8188" max="8188" width="17.28515625" style="14" bestFit="1" customWidth="1"/>
    <col min="8189" max="8189" width="41.28515625" style="14" bestFit="1" customWidth="1"/>
    <col min="8190" max="8190" width="39" style="14" bestFit="1" customWidth="1"/>
    <col min="8191" max="8191" width="49.42578125" style="14" bestFit="1" customWidth="1"/>
    <col min="8192" max="8192" width="24.28515625" style="14" bestFit="1" customWidth="1"/>
    <col min="8193" max="8193" width="41.85546875" style="14" bestFit="1" customWidth="1"/>
    <col min="8194" max="8194" width="20.5703125" style="14" bestFit="1" customWidth="1"/>
    <col min="8195" max="8195" width="16.28515625" style="14" bestFit="1" customWidth="1"/>
    <col min="8196" max="8196" width="20.42578125" style="14" bestFit="1" customWidth="1"/>
    <col min="8197" max="8443" width="9.140625" style="14"/>
    <col min="8444" max="8444" width="17.28515625" style="14" bestFit="1" customWidth="1"/>
    <col min="8445" max="8445" width="41.28515625" style="14" bestFit="1" customWidth="1"/>
    <col min="8446" max="8446" width="39" style="14" bestFit="1" customWidth="1"/>
    <col min="8447" max="8447" width="49.42578125" style="14" bestFit="1" customWidth="1"/>
    <col min="8448" max="8448" width="24.28515625" style="14" bestFit="1" customWidth="1"/>
    <col min="8449" max="8449" width="41.85546875" style="14" bestFit="1" customWidth="1"/>
    <col min="8450" max="8450" width="20.5703125" style="14" bestFit="1" customWidth="1"/>
    <col min="8451" max="8451" width="16.28515625" style="14" bestFit="1" customWidth="1"/>
    <col min="8452" max="8452" width="20.42578125" style="14" bestFit="1" customWidth="1"/>
    <col min="8453" max="8699" width="9.140625" style="14"/>
    <col min="8700" max="8700" width="17.28515625" style="14" bestFit="1" customWidth="1"/>
    <col min="8701" max="8701" width="41.28515625" style="14" bestFit="1" customWidth="1"/>
    <col min="8702" max="8702" width="39" style="14" bestFit="1" customWidth="1"/>
    <col min="8703" max="8703" width="49.42578125" style="14" bestFit="1" customWidth="1"/>
    <col min="8704" max="8704" width="24.28515625" style="14" bestFit="1" customWidth="1"/>
    <col min="8705" max="8705" width="41.85546875" style="14" bestFit="1" customWidth="1"/>
    <col min="8706" max="8706" width="20.5703125" style="14" bestFit="1" customWidth="1"/>
    <col min="8707" max="8707" width="16.28515625" style="14" bestFit="1" customWidth="1"/>
    <col min="8708" max="8708" width="20.42578125" style="14" bestFit="1" customWidth="1"/>
    <col min="8709" max="8955" width="9.140625" style="14"/>
    <col min="8956" max="8956" width="17.28515625" style="14" bestFit="1" customWidth="1"/>
    <col min="8957" max="8957" width="41.28515625" style="14" bestFit="1" customWidth="1"/>
    <col min="8958" max="8958" width="39" style="14" bestFit="1" customWidth="1"/>
    <col min="8959" max="8959" width="49.42578125" style="14" bestFit="1" customWidth="1"/>
    <col min="8960" max="8960" width="24.28515625" style="14" bestFit="1" customWidth="1"/>
    <col min="8961" max="8961" width="41.85546875" style="14" bestFit="1" customWidth="1"/>
    <col min="8962" max="8962" width="20.5703125" style="14" bestFit="1" customWidth="1"/>
    <col min="8963" max="8963" width="16.28515625" style="14" bestFit="1" customWidth="1"/>
    <col min="8964" max="8964" width="20.42578125" style="14" bestFit="1" customWidth="1"/>
    <col min="8965" max="9211" width="9.140625" style="14"/>
    <col min="9212" max="9212" width="17.28515625" style="14" bestFit="1" customWidth="1"/>
    <col min="9213" max="9213" width="41.28515625" style="14" bestFit="1" customWidth="1"/>
    <col min="9214" max="9214" width="39" style="14" bestFit="1" customWidth="1"/>
    <col min="9215" max="9215" width="49.42578125" style="14" bestFit="1" customWidth="1"/>
    <col min="9216" max="9216" width="24.28515625" style="14" bestFit="1" customWidth="1"/>
    <col min="9217" max="9217" width="41.85546875" style="14" bestFit="1" customWidth="1"/>
    <col min="9218" max="9218" width="20.5703125" style="14" bestFit="1" customWidth="1"/>
    <col min="9219" max="9219" width="16.28515625" style="14" bestFit="1" customWidth="1"/>
    <col min="9220" max="9220" width="20.42578125" style="14" bestFit="1" customWidth="1"/>
    <col min="9221" max="9467" width="9.140625" style="14"/>
    <col min="9468" max="9468" width="17.28515625" style="14" bestFit="1" customWidth="1"/>
    <col min="9469" max="9469" width="41.28515625" style="14" bestFit="1" customWidth="1"/>
    <col min="9470" max="9470" width="39" style="14" bestFit="1" customWidth="1"/>
    <col min="9471" max="9471" width="49.42578125" style="14" bestFit="1" customWidth="1"/>
    <col min="9472" max="9472" width="24.28515625" style="14" bestFit="1" customWidth="1"/>
    <col min="9473" max="9473" width="41.85546875" style="14" bestFit="1" customWidth="1"/>
    <col min="9474" max="9474" width="20.5703125" style="14" bestFit="1" customWidth="1"/>
    <col min="9475" max="9475" width="16.28515625" style="14" bestFit="1" customWidth="1"/>
    <col min="9476" max="9476" width="20.42578125" style="14" bestFit="1" customWidth="1"/>
    <col min="9477" max="9723" width="9.140625" style="14"/>
    <col min="9724" max="9724" width="17.28515625" style="14" bestFit="1" customWidth="1"/>
    <col min="9725" max="9725" width="41.28515625" style="14" bestFit="1" customWidth="1"/>
    <col min="9726" max="9726" width="39" style="14" bestFit="1" customWidth="1"/>
    <col min="9727" max="9727" width="49.42578125" style="14" bestFit="1" customWidth="1"/>
    <col min="9728" max="9728" width="24.28515625" style="14" bestFit="1" customWidth="1"/>
    <col min="9729" max="9729" width="41.85546875" style="14" bestFit="1" customWidth="1"/>
    <col min="9730" max="9730" width="20.5703125" style="14" bestFit="1" customWidth="1"/>
    <col min="9731" max="9731" width="16.28515625" style="14" bestFit="1" customWidth="1"/>
    <col min="9732" max="9732" width="20.42578125" style="14" bestFit="1" customWidth="1"/>
    <col min="9733" max="9979" width="9.140625" style="14"/>
    <col min="9980" max="9980" width="17.28515625" style="14" bestFit="1" customWidth="1"/>
    <col min="9981" max="9981" width="41.28515625" style="14" bestFit="1" customWidth="1"/>
    <col min="9982" max="9982" width="39" style="14" bestFit="1" customWidth="1"/>
    <col min="9983" max="9983" width="49.42578125" style="14" bestFit="1" customWidth="1"/>
    <col min="9984" max="9984" width="24.28515625" style="14" bestFit="1" customWidth="1"/>
    <col min="9985" max="9985" width="41.85546875" style="14" bestFit="1" customWidth="1"/>
    <col min="9986" max="9986" width="20.5703125" style="14" bestFit="1" customWidth="1"/>
    <col min="9987" max="9987" width="16.28515625" style="14" bestFit="1" customWidth="1"/>
    <col min="9988" max="9988" width="20.42578125" style="14" bestFit="1" customWidth="1"/>
    <col min="9989" max="10235" width="9.140625" style="14"/>
    <col min="10236" max="10236" width="17.28515625" style="14" bestFit="1" customWidth="1"/>
    <col min="10237" max="10237" width="41.28515625" style="14" bestFit="1" customWidth="1"/>
    <col min="10238" max="10238" width="39" style="14" bestFit="1" customWidth="1"/>
    <col min="10239" max="10239" width="49.42578125" style="14" bestFit="1" customWidth="1"/>
    <col min="10240" max="10240" width="24.28515625" style="14" bestFit="1" customWidth="1"/>
    <col min="10241" max="10241" width="41.85546875" style="14" bestFit="1" customWidth="1"/>
    <col min="10242" max="10242" width="20.5703125" style="14" bestFit="1" customWidth="1"/>
    <col min="10243" max="10243" width="16.28515625" style="14" bestFit="1" customWidth="1"/>
    <col min="10244" max="10244" width="20.42578125" style="14" bestFit="1" customWidth="1"/>
    <col min="10245" max="10491" width="9.140625" style="14"/>
    <col min="10492" max="10492" width="17.28515625" style="14" bestFit="1" customWidth="1"/>
    <col min="10493" max="10493" width="41.28515625" style="14" bestFit="1" customWidth="1"/>
    <col min="10494" max="10494" width="39" style="14" bestFit="1" customWidth="1"/>
    <col min="10495" max="10495" width="49.42578125" style="14" bestFit="1" customWidth="1"/>
    <col min="10496" max="10496" width="24.28515625" style="14" bestFit="1" customWidth="1"/>
    <col min="10497" max="10497" width="41.85546875" style="14" bestFit="1" customWidth="1"/>
    <col min="10498" max="10498" width="20.5703125" style="14" bestFit="1" customWidth="1"/>
    <col min="10499" max="10499" width="16.28515625" style="14" bestFit="1" customWidth="1"/>
    <col min="10500" max="10500" width="20.42578125" style="14" bestFit="1" customWidth="1"/>
    <col min="10501" max="10747" width="9.140625" style="14"/>
    <col min="10748" max="10748" width="17.28515625" style="14" bestFit="1" customWidth="1"/>
    <col min="10749" max="10749" width="41.28515625" style="14" bestFit="1" customWidth="1"/>
    <col min="10750" max="10750" width="39" style="14" bestFit="1" customWidth="1"/>
    <col min="10751" max="10751" width="49.42578125" style="14" bestFit="1" customWidth="1"/>
    <col min="10752" max="10752" width="24.28515625" style="14" bestFit="1" customWidth="1"/>
    <col min="10753" max="10753" width="41.85546875" style="14" bestFit="1" customWidth="1"/>
    <col min="10754" max="10754" width="20.5703125" style="14" bestFit="1" customWidth="1"/>
    <col min="10755" max="10755" width="16.28515625" style="14" bestFit="1" customWidth="1"/>
    <col min="10756" max="10756" width="20.42578125" style="14" bestFit="1" customWidth="1"/>
    <col min="10757" max="11003" width="9.140625" style="14"/>
    <col min="11004" max="11004" width="17.28515625" style="14" bestFit="1" customWidth="1"/>
    <col min="11005" max="11005" width="41.28515625" style="14" bestFit="1" customWidth="1"/>
    <col min="11006" max="11006" width="39" style="14" bestFit="1" customWidth="1"/>
    <col min="11007" max="11007" width="49.42578125" style="14" bestFit="1" customWidth="1"/>
    <col min="11008" max="11008" width="24.28515625" style="14" bestFit="1" customWidth="1"/>
    <col min="11009" max="11009" width="41.85546875" style="14" bestFit="1" customWidth="1"/>
    <col min="11010" max="11010" width="20.5703125" style="14" bestFit="1" customWidth="1"/>
    <col min="11011" max="11011" width="16.28515625" style="14" bestFit="1" customWidth="1"/>
    <col min="11012" max="11012" width="20.42578125" style="14" bestFit="1" customWidth="1"/>
    <col min="11013" max="11259" width="9.140625" style="14"/>
    <col min="11260" max="11260" width="17.28515625" style="14" bestFit="1" customWidth="1"/>
    <col min="11261" max="11261" width="41.28515625" style="14" bestFit="1" customWidth="1"/>
    <col min="11262" max="11262" width="39" style="14" bestFit="1" customWidth="1"/>
    <col min="11263" max="11263" width="49.42578125" style="14" bestFit="1" customWidth="1"/>
    <col min="11264" max="11264" width="24.28515625" style="14" bestFit="1" customWidth="1"/>
    <col min="11265" max="11265" width="41.85546875" style="14" bestFit="1" customWidth="1"/>
    <col min="11266" max="11266" width="20.5703125" style="14" bestFit="1" customWidth="1"/>
    <col min="11267" max="11267" width="16.28515625" style="14" bestFit="1" customWidth="1"/>
    <col min="11268" max="11268" width="20.42578125" style="14" bestFit="1" customWidth="1"/>
    <col min="11269" max="11515" width="9.140625" style="14"/>
    <col min="11516" max="11516" width="17.28515625" style="14" bestFit="1" customWidth="1"/>
    <col min="11517" max="11517" width="41.28515625" style="14" bestFit="1" customWidth="1"/>
    <col min="11518" max="11518" width="39" style="14" bestFit="1" customWidth="1"/>
    <col min="11519" max="11519" width="49.42578125" style="14" bestFit="1" customWidth="1"/>
    <col min="11520" max="11520" width="24.28515625" style="14" bestFit="1" customWidth="1"/>
    <col min="11521" max="11521" width="41.85546875" style="14" bestFit="1" customWidth="1"/>
    <col min="11522" max="11522" width="20.5703125" style="14" bestFit="1" customWidth="1"/>
    <col min="11523" max="11523" width="16.28515625" style="14" bestFit="1" customWidth="1"/>
    <col min="11524" max="11524" width="20.42578125" style="14" bestFit="1" customWidth="1"/>
    <col min="11525" max="11771" width="9.140625" style="14"/>
    <col min="11772" max="11772" width="17.28515625" style="14" bestFit="1" customWidth="1"/>
    <col min="11773" max="11773" width="41.28515625" style="14" bestFit="1" customWidth="1"/>
    <col min="11774" max="11774" width="39" style="14" bestFit="1" customWidth="1"/>
    <col min="11775" max="11775" width="49.42578125" style="14" bestFit="1" customWidth="1"/>
    <col min="11776" max="11776" width="24.28515625" style="14" bestFit="1" customWidth="1"/>
    <col min="11777" max="11777" width="41.85546875" style="14" bestFit="1" customWidth="1"/>
    <col min="11778" max="11778" width="20.5703125" style="14" bestFit="1" customWidth="1"/>
    <col min="11779" max="11779" width="16.28515625" style="14" bestFit="1" customWidth="1"/>
    <col min="11780" max="11780" width="20.42578125" style="14" bestFit="1" customWidth="1"/>
    <col min="11781" max="12027" width="9.140625" style="14"/>
    <col min="12028" max="12028" width="17.28515625" style="14" bestFit="1" customWidth="1"/>
    <col min="12029" max="12029" width="41.28515625" style="14" bestFit="1" customWidth="1"/>
    <col min="12030" max="12030" width="39" style="14" bestFit="1" customWidth="1"/>
    <col min="12031" max="12031" width="49.42578125" style="14" bestFit="1" customWidth="1"/>
    <col min="12032" max="12032" width="24.28515625" style="14" bestFit="1" customWidth="1"/>
    <col min="12033" max="12033" width="41.85546875" style="14" bestFit="1" customWidth="1"/>
    <col min="12034" max="12034" width="20.5703125" style="14" bestFit="1" customWidth="1"/>
    <col min="12035" max="12035" width="16.28515625" style="14" bestFit="1" customWidth="1"/>
    <col min="12036" max="12036" width="20.42578125" style="14" bestFit="1" customWidth="1"/>
    <col min="12037" max="12283" width="9.140625" style="14"/>
    <col min="12284" max="12284" width="17.28515625" style="14" bestFit="1" customWidth="1"/>
    <col min="12285" max="12285" width="41.28515625" style="14" bestFit="1" customWidth="1"/>
    <col min="12286" max="12286" width="39" style="14" bestFit="1" customWidth="1"/>
    <col min="12287" max="12287" width="49.42578125" style="14" bestFit="1" customWidth="1"/>
    <col min="12288" max="12288" width="24.28515625" style="14" bestFit="1" customWidth="1"/>
    <col min="12289" max="12289" width="41.85546875" style="14" bestFit="1" customWidth="1"/>
    <col min="12290" max="12290" width="20.5703125" style="14" bestFit="1" customWidth="1"/>
    <col min="12291" max="12291" width="16.28515625" style="14" bestFit="1" customWidth="1"/>
    <col min="12292" max="12292" width="20.42578125" style="14" bestFit="1" customWidth="1"/>
    <col min="12293" max="12539" width="9.140625" style="14"/>
    <col min="12540" max="12540" width="17.28515625" style="14" bestFit="1" customWidth="1"/>
    <col min="12541" max="12541" width="41.28515625" style="14" bestFit="1" customWidth="1"/>
    <col min="12542" max="12542" width="39" style="14" bestFit="1" customWidth="1"/>
    <col min="12543" max="12543" width="49.42578125" style="14" bestFit="1" customWidth="1"/>
    <col min="12544" max="12544" width="24.28515625" style="14" bestFit="1" customWidth="1"/>
    <col min="12545" max="12545" width="41.85546875" style="14" bestFit="1" customWidth="1"/>
    <col min="12546" max="12546" width="20.5703125" style="14" bestFit="1" customWidth="1"/>
    <col min="12547" max="12547" width="16.28515625" style="14" bestFit="1" customWidth="1"/>
    <col min="12548" max="12548" width="20.42578125" style="14" bestFit="1" customWidth="1"/>
    <col min="12549" max="12795" width="9.140625" style="14"/>
    <col min="12796" max="12796" width="17.28515625" style="14" bestFit="1" customWidth="1"/>
    <col min="12797" max="12797" width="41.28515625" style="14" bestFit="1" customWidth="1"/>
    <col min="12798" max="12798" width="39" style="14" bestFit="1" customWidth="1"/>
    <col min="12799" max="12799" width="49.42578125" style="14" bestFit="1" customWidth="1"/>
    <col min="12800" max="12800" width="24.28515625" style="14" bestFit="1" customWidth="1"/>
    <col min="12801" max="12801" width="41.85546875" style="14" bestFit="1" customWidth="1"/>
    <col min="12802" max="12802" width="20.5703125" style="14" bestFit="1" customWidth="1"/>
    <col min="12803" max="12803" width="16.28515625" style="14" bestFit="1" customWidth="1"/>
    <col min="12804" max="12804" width="20.42578125" style="14" bestFit="1" customWidth="1"/>
    <col min="12805" max="13051" width="9.140625" style="14"/>
    <col min="13052" max="13052" width="17.28515625" style="14" bestFit="1" customWidth="1"/>
    <col min="13053" max="13053" width="41.28515625" style="14" bestFit="1" customWidth="1"/>
    <col min="13054" max="13054" width="39" style="14" bestFit="1" customWidth="1"/>
    <col min="13055" max="13055" width="49.42578125" style="14" bestFit="1" customWidth="1"/>
    <col min="13056" max="13056" width="24.28515625" style="14" bestFit="1" customWidth="1"/>
    <col min="13057" max="13057" width="41.85546875" style="14" bestFit="1" customWidth="1"/>
    <col min="13058" max="13058" width="20.5703125" style="14" bestFit="1" customWidth="1"/>
    <col min="13059" max="13059" width="16.28515625" style="14" bestFit="1" customWidth="1"/>
    <col min="13060" max="13060" width="20.42578125" style="14" bestFit="1" customWidth="1"/>
    <col min="13061" max="13307" width="9.140625" style="14"/>
    <col min="13308" max="13308" width="17.28515625" style="14" bestFit="1" customWidth="1"/>
    <col min="13309" max="13309" width="41.28515625" style="14" bestFit="1" customWidth="1"/>
    <col min="13310" max="13310" width="39" style="14" bestFit="1" customWidth="1"/>
    <col min="13311" max="13311" width="49.42578125" style="14" bestFit="1" customWidth="1"/>
    <col min="13312" max="13312" width="24.28515625" style="14" bestFit="1" customWidth="1"/>
    <col min="13313" max="13313" width="41.85546875" style="14" bestFit="1" customWidth="1"/>
    <col min="13314" max="13314" width="20.5703125" style="14" bestFit="1" customWidth="1"/>
    <col min="13315" max="13315" width="16.28515625" style="14" bestFit="1" customWidth="1"/>
    <col min="13316" max="13316" width="20.42578125" style="14" bestFit="1" customWidth="1"/>
    <col min="13317" max="13563" width="9.140625" style="14"/>
    <col min="13564" max="13564" width="17.28515625" style="14" bestFit="1" customWidth="1"/>
    <col min="13565" max="13565" width="41.28515625" style="14" bestFit="1" customWidth="1"/>
    <col min="13566" max="13566" width="39" style="14" bestFit="1" customWidth="1"/>
    <col min="13567" max="13567" width="49.42578125" style="14" bestFit="1" customWidth="1"/>
    <col min="13568" max="13568" width="24.28515625" style="14" bestFit="1" customWidth="1"/>
    <col min="13569" max="13569" width="41.85546875" style="14" bestFit="1" customWidth="1"/>
    <col min="13570" max="13570" width="20.5703125" style="14" bestFit="1" customWidth="1"/>
    <col min="13571" max="13571" width="16.28515625" style="14" bestFit="1" customWidth="1"/>
    <col min="13572" max="13572" width="20.42578125" style="14" bestFit="1" customWidth="1"/>
    <col min="13573" max="13819" width="9.140625" style="14"/>
    <col min="13820" max="13820" width="17.28515625" style="14" bestFit="1" customWidth="1"/>
    <col min="13821" max="13821" width="41.28515625" style="14" bestFit="1" customWidth="1"/>
    <col min="13822" max="13822" width="39" style="14" bestFit="1" customWidth="1"/>
    <col min="13823" max="13823" width="49.42578125" style="14" bestFit="1" customWidth="1"/>
    <col min="13824" max="13824" width="24.28515625" style="14" bestFit="1" customWidth="1"/>
    <col min="13825" max="13825" width="41.85546875" style="14" bestFit="1" customWidth="1"/>
    <col min="13826" max="13826" width="20.5703125" style="14" bestFit="1" customWidth="1"/>
    <col min="13827" max="13827" width="16.28515625" style="14" bestFit="1" customWidth="1"/>
    <col min="13828" max="13828" width="20.42578125" style="14" bestFit="1" customWidth="1"/>
    <col min="13829" max="14075" width="9.140625" style="14"/>
    <col min="14076" max="14076" width="17.28515625" style="14" bestFit="1" customWidth="1"/>
    <col min="14077" max="14077" width="41.28515625" style="14" bestFit="1" customWidth="1"/>
    <col min="14078" max="14078" width="39" style="14" bestFit="1" customWidth="1"/>
    <col min="14079" max="14079" width="49.42578125" style="14" bestFit="1" customWidth="1"/>
    <col min="14080" max="14080" width="24.28515625" style="14" bestFit="1" customWidth="1"/>
    <col min="14081" max="14081" width="41.85546875" style="14" bestFit="1" customWidth="1"/>
    <col min="14082" max="14082" width="20.5703125" style="14" bestFit="1" customWidth="1"/>
    <col min="14083" max="14083" width="16.28515625" style="14" bestFit="1" customWidth="1"/>
    <col min="14084" max="14084" width="20.42578125" style="14" bestFit="1" customWidth="1"/>
    <col min="14085" max="14331" width="9.140625" style="14"/>
    <col min="14332" max="14332" width="17.28515625" style="14" bestFit="1" customWidth="1"/>
    <col min="14333" max="14333" width="41.28515625" style="14" bestFit="1" customWidth="1"/>
    <col min="14334" max="14334" width="39" style="14" bestFit="1" customWidth="1"/>
    <col min="14335" max="14335" width="49.42578125" style="14" bestFit="1" customWidth="1"/>
    <col min="14336" max="14336" width="24.28515625" style="14" bestFit="1" customWidth="1"/>
    <col min="14337" max="14337" width="41.85546875" style="14" bestFit="1" customWidth="1"/>
    <col min="14338" max="14338" width="20.5703125" style="14" bestFit="1" customWidth="1"/>
    <col min="14339" max="14339" width="16.28515625" style="14" bestFit="1" customWidth="1"/>
    <col min="14340" max="14340" width="20.42578125" style="14" bestFit="1" customWidth="1"/>
    <col min="14341" max="14587" width="9.140625" style="14"/>
    <col min="14588" max="14588" width="17.28515625" style="14" bestFit="1" customWidth="1"/>
    <col min="14589" max="14589" width="41.28515625" style="14" bestFit="1" customWidth="1"/>
    <col min="14590" max="14590" width="39" style="14" bestFit="1" customWidth="1"/>
    <col min="14591" max="14591" width="49.42578125" style="14" bestFit="1" customWidth="1"/>
    <col min="14592" max="14592" width="24.28515625" style="14" bestFit="1" customWidth="1"/>
    <col min="14593" max="14593" width="41.85546875" style="14" bestFit="1" customWidth="1"/>
    <col min="14594" max="14594" width="20.5703125" style="14" bestFit="1" customWidth="1"/>
    <col min="14595" max="14595" width="16.28515625" style="14" bestFit="1" customWidth="1"/>
    <col min="14596" max="14596" width="20.42578125" style="14" bestFit="1" customWidth="1"/>
    <col min="14597" max="14843" width="9.140625" style="14"/>
    <col min="14844" max="14844" width="17.28515625" style="14" bestFit="1" customWidth="1"/>
    <col min="14845" max="14845" width="41.28515625" style="14" bestFit="1" customWidth="1"/>
    <col min="14846" max="14846" width="39" style="14" bestFit="1" customWidth="1"/>
    <col min="14847" max="14847" width="49.42578125" style="14" bestFit="1" customWidth="1"/>
    <col min="14848" max="14848" width="24.28515625" style="14" bestFit="1" customWidth="1"/>
    <col min="14849" max="14849" width="41.85546875" style="14" bestFit="1" customWidth="1"/>
    <col min="14850" max="14850" width="20.5703125" style="14" bestFit="1" customWidth="1"/>
    <col min="14851" max="14851" width="16.28515625" style="14" bestFit="1" customWidth="1"/>
    <col min="14852" max="14852" width="20.42578125" style="14" bestFit="1" customWidth="1"/>
    <col min="14853" max="15099" width="9.140625" style="14"/>
    <col min="15100" max="15100" width="17.28515625" style="14" bestFit="1" customWidth="1"/>
    <col min="15101" max="15101" width="41.28515625" style="14" bestFit="1" customWidth="1"/>
    <col min="15102" max="15102" width="39" style="14" bestFit="1" customWidth="1"/>
    <col min="15103" max="15103" width="49.42578125" style="14" bestFit="1" customWidth="1"/>
    <col min="15104" max="15104" width="24.28515625" style="14" bestFit="1" customWidth="1"/>
    <col min="15105" max="15105" width="41.85546875" style="14" bestFit="1" customWidth="1"/>
    <col min="15106" max="15106" width="20.5703125" style="14" bestFit="1" customWidth="1"/>
    <col min="15107" max="15107" width="16.28515625" style="14" bestFit="1" customWidth="1"/>
    <col min="15108" max="15108" width="20.42578125" style="14" bestFit="1" customWidth="1"/>
    <col min="15109" max="15355" width="9.140625" style="14"/>
    <col min="15356" max="15356" width="17.28515625" style="14" bestFit="1" customWidth="1"/>
    <col min="15357" max="15357" width="41.28515625" style="14" bestFit="1" customWidth="1"/>
    <col min="15358" max="15358" width="39" style="14" bestFit="1" customWidth="1"/>
    <col min="15359" max="15359" width="49.42578125" style="14" bestFit="1" customWidth="1"/>
    <col min="15360" max="15360" width="24.28515625" style="14" bestFit="1" customWidth="1"/>
    <col min="15361" max="15361" width="41.85546875" style="14" bestFit="1" customWidth="1"/>
    <col min="15362" max="15362" width="20.5703125" style="14" bestFit="1" customWidth="1"/>
    <col min="15363" max="15363" width="16.28515625" style="14" bestFit="1" customWidth="1"/>
    <col min="15364" max="15364" width="20.42578125" style="14" bestFit="1" customWidth="1"/>
    <col min="15365" max="15611" width="9.140625" style="14"/>
    <col min="15612" max="15612" width="17.28515625" style="14" bestFit="1" customWidth="1"/>
    <col min="15613" max="15613" width="41.28515625" style="14" bestFit="1" customWidth="1"/>
    <col min="15614" max="15614" width="39" style="14" bestFit="1" customWidth="1"/>
    <col min="15615" max="15615" width="49.42578125" style="14" bestFit="1" customWidth="1"/>
    <col min="15616" max="15616" width="24.28515625" style="14" bestFit="1" customWidth="1"/>
    <col min="15617" max="15617" width="41.85546875" style="14" bestFit="1" customWidth="1"/>
    <col min="15618" max="15618" width="20.5703125" style="14" bestFit="1" customWidth="1"/>
    <col min="15619" max="15619" width="16.28515625" style="14" bestFit="1" customWidth="1"/>
    <col min="15620" max="15620" width="20.42578125" style="14" bestFit="1" customWidth="1"/>
    <col min="15621" max="15867" width="9.140625" style="14"/>
    <col min="15868" max="15868" width="17.28515625" style="14" bestFit="1" customWidth="1"/>
    <col min="15869" max="15869" width="41.28515625" style="14" bestFit="1" customWidth="1"/>
    <col min="15870" max="15870" width="39" style="14" bestFit="1" customWidth="1"/>
    <col min="15871" max="15871" width="49.42578125" style="14" bestFit="1" customWidth="1"/>
    <col min="15872" max="15872" width="24.28515625" style="14" bestFit="1" customWidth="1"/>
    <col min="15873" max="15873" width="41.85546875" style="14" bestFit="1" customWidth="1"/>
    <col min="15874" max="15874" width="20.5703125" style="14" bestFit="1" customWidth="1"/>
    <col min="15875" max="15875" width="16.28515625" style="14" bestFit="1" customWidth="1"/>
    <col min="15876" max="15876" width="20.42578125" style="14" bestFit="1" customWidth="1"/>
    <col min="15877" max="16123" width="9.140625" style="14"/>
    <col min="16124" max="16124" width="17.28515625" style="14" bestFit="1" customWidth="1"/>
    <col min="16125" max="16125" width="41.28515625" style="14" bestFit="1" customWidth="1"/>
    <col min="16126" max="16126" width="39" style="14" bestFit="1" customWidth="1"/>
    <col min="16127" max="16127" width="49.42578125" style="14" bestFit="1" customWidth="1"/>
    <col min="16128" max="16128" width="24.28515625" style="14" bestFit="1" customWidth="1"/>
    <col min="16129" max="16129" width="41.85546875" style="14" bestFit="1" customWidth="1"/>
    <col min="16130" max="16130" width="20.5703125" style="14" bestFit="1" customWidth="1"/>
    <col min="16131" max="16131" width="16.28515625" style="14" bestFit="1" customWidth="1"/>
    <col min="16132" max="16132" width="20.42578125" style="14" bestFit="1" customWidth="1"/>
    <col min="16133" max="16384" width="9.140625" style="14"/>
  </cols>
  <sheetData>
    <row r="1" spans="1:10" s="3" customFormat="1" x14ac:dyDescent="0.25">
      <c r="A1" s="1" t="s">
        <v>0</v>
      </c>
      <c r="B1" s="1"/>
      <c r="C1" s="1"/>
      <c r="D1" s="1"/>
      <c r="E1" s="2"/>
      <c r="F1" s="2"/>
      <c r="G1" s="2"/>
    </row>
    <row r="2" spans="1:10" s="5" customFormat="1" ht="20.25" x14ac:dyDescent="0.3">
      <c r="A2" s="4" t="s">
        <v>1</v>
      </c>
      <c r="B2" s="4"/>
      <c r="C2" s="4"/>
      <c r="D2" s="4"/>
      <c r="F2" s="6"/>
      <c r="G2" s="6"/>
    </row>
    <row r="4" spans="1:10" s="11" customFormat="1" ht="18" x14ac:dyDescent="0.25">
      <c r="A4" s="7"/>
      <c r="B4" s="8" t="s">
        <v>2</v>
      </c>
      <c r="C4" s="8"/>
      <c r="D4" s="8"/>
      <c r="E4" s="9"/>
      <c r="F4" s="10"/>
      <c r="G4" s="10"/>
    </row>
    <row r="5" spans="1:10" ht="54.6" customHeight="1" x14ac:dyDescent="0.25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</row>
    <row r="6" spans="1:10" ht="14.45" customHeight="1" x14ac:dyDescent="0.25">
      <c r="A6" s="15" t="s">
        <v>10</v>
      </c>
      <c r="B6" s="15" t="s">
        <v>11</v>
      </c>
      <c r="C6" s="15" t="s">
        <v>12</v>
      </c>
      <c r="D6" s="15" t="s">
        <v>12</v>
      </c>
      <c r="E6" s="15" t="s">
        <v>13</v>
      </c>
      <c r="F6" s="16">
        <v>2.2000000000000001E-4</v>
      </c>
      <c r="G6" s="16">
        <v>2.2000000000000001E-4</v>
      </c>
      <c r="H6" s="14" t="str">
        <f>B6&amp;D6&amp;E6</f>
        <v>BioenergyBiogaskWh</v>
      </c>
      <c r="I6" s="14" t="str">
        <f>"All"&amp;D6&amp;E6</f>
        <v>AllBiogaskWh</v>
      </c>
      <c r="J6" s="14" t="str">
        <f>"N/A"&amp;D6&amp;E6</f>
        <v>N/ABiogaskWh</v>
      </c>
    </row>
    <row r="7" spans="1:10" ht="14.45" customHeight="1" x14ac:dyDescent="0.25">
      <c r="A7" s="15" t="s">
        <v>10</v>
      </c>
      <c r="B7" s="15" t="s">
        <v>11</v>
      </c>
      <c r="C7" s="15" t="s">
        <v>12</v>
      </c>
      <c r="D7" s="15" t="s">
        <v>12</v>
      </c>
      <c r="E7" s="15" t="s">
        <v>14</v>
      </c>
      <c r="F7" s="16">
        <v>1.21919</v>
      </c>
      <c r="G7" s="16">
        <v>1.2359500000000001</v>
      </c>
      <c r="H7" s="14" t="str">
        <f t="shared" ref="H7:H71" si="0">B7&amp;D7&amp;E7</f>
        <v>BioenergyBiogastonnes</v>
      </c>
      <c r="I7" s="14" t="str">
        <f t="shared" ref="I7:I71" si="1">"All"&amp;D7&amp;E7</f>
        <v>AllBiogastonnes</v>
      </c>
      <c r="J7" s="14" t="str">
        <f t="shared" ref="J7:J71" si="2">"N/A"&amp;D7&amp;E7</f>
        <v>N/ABiogastonnes</v>
      </c>
    </row>
    <row r="8" spans="1:10" ht="14.45" customHeight="1" x14ac:dyDescent="0.25">
      <c r="A8" s="15" t="s">
        <v>10</v>
      </c>
      <c r="B8" s="15" t="s">
        <v>11</v>
      </c>
      <c r="C8" s="15" t="s">
        <v>12</v>
      </c>
      <c r="D8" s="15" t="s">
        <v>15</v>
      </c>
      <c r="E8" s="15" t="s">
        <v>13</v>
      </c>
      <c r="F8" s="16">
        <v>2.0000000000000001E-4</v>
      </c>
      <c r="G8" s="16">
        <v>2.0000000000000001E-4</v>
      </c>
      <c r="H8" s="14" t="str">
        <f t="shared" si="0"/>
        <v>BioenergyLandfill gaskWh</v>
      </c>
      <c r="I8" s="14" t="str">
        <f t="shared" si="1"/>
        <v>AllLandfill gaskWh</v>
      </c>
      <c r="J8" s="14" t="str">
        <f t="shared" si="2"/>
        <v>N/ALandfill gaskWh</v>
      </c>
    </row>
    <row r="9" spans="1:10" ht="14.45" customHeight="1" x14ac:dyDescent="0.25">
      <c r="A9" s="15" t="s">
        <v>10</v>
      </c>
      <c r="B9" s="15" t="s">
        <v>11</v>
      </c>
      <c r="C9" s="15" t="s">
        <v>16</v>
      </c>
      <c r="D9" s="15" t="s">
        <v>17</v>
      </c>
      <c r="E9" s="15" t="s">
        <v>13</v>
      </c>
      <c r="F9" s="16">
        <v>1.0529999999999999E-2</v>
      </c>
      <c r="G9" s="16">
        <v>1.074E-2</v>
      </c>
      <c r="H9" s="14" t="str">
        <f t="shared" si="0"/>
        <v>BioenergyWood chipskWh</v>
      </c>
      <c r="I9" s="14" t="str">
        <f t="shared" si="1"/>
        <v>AllWood chipskWh</v>
      </c>
      <c r="J9" s="14" t="str">
        <f t="shared" si="2"/>
        <v>N/AWood chipskWh</v>
      </c>
    </row>
    <row r="10" spans="1:10" ht="14.45" customHeight="1" x14ac:dyDescent="0.25">
      <c r="A10" s="15" t="s">
        <v>10</v>
      </c>
      <c r="B10" s="15" t="s">
        <v>11</v>
      </c>
      <c r="C10" s="15" t="s">
        <v>16</v>
      </c>
      <c r="D10" s="15" t="s">
        <v>17</v>
      </c>
      <c r="E10" s="15" t="s">
        <v>14</v>
      </c>
      <c r="F10" s="16">
        <v>39.788330000000002</v>
      </c>
      <c r="G10" s="16">
        <v>40.581139999999998</v>
      </c>
      <c r="H10" s="14" t="str">
        <f t="shared" si="0"/>
        <v>BioenergyWood chipstonnes</v>
      </c>
      <c r="I10" s="14" t="str">
        <f t="shared" si="1"/>
        <v>AllWood chipstonnes</v>
      </c>
      <c r="J10" s="14" t="str">
        <f t="shared" si="2"/>
        <v>N/AWood chipstonnes</v>
      </c>
    </row>
    <row r="11" spans="1:10" ht="14.45" customHeight="1" x14ac:dyDescent="0.25">
      <c r="A11" s="15" t="s">
        <v>10</v>
      </c>
      <c r="B11" s="15" t="s">
        <v>11</v>
      </c>
      <c r="C11" s="15" t="s">
        <v>16</v>
      </c>
      <c r="D11" s="15" t="s">
        <v>18</v>
      </c>
      <c r="E11" s="15" t="s">
        <v>13</v>
      </c>
      <c r="F11" s="16">
        <v>1.0529999999999999E-2</v>
      </c>
      <c r="G11" s="16">
        <v>1.074E-2</v>
      </c>
      <c r="H11" s="14" t="str">
        <f t="shared" si="0"/>
        <v>BioenergyWood pelletskWh</v>
      </c>
      <c r="I11" s="14" t="str">
        <f t="shared" si="1"/>
        <v>AllWood pelletskWh</v>
      </c>
      <c r="J11" s="14" t="str">
        <f t="shared" si="2"/>
        <v>N/AWood pelletskWh</v>
      </c>
    </row>
    <row r="12" spans="1:10" ht="14.45" customHeight="1" x14ac:dyDescent="0.25">
      <c r="A12" s="15" t="s">
        <v>10</v>
      </c>
      <c r="B12" s="15" t="s">
        <v>11</v>
      </c>
      <c r="C12" s="15" t="s">
        <v>16</v>
      </c>
      <c r="D12" s="15" t="s">
        <v>18</v>
      </c>
      <c r="E12" s="15" t="s">
        <v>14</v>
      </c>
      <c r="F12" s="16">
        <v>50.554589999999997</v>
      </c>
      <c r="G12" s="16">
        <v>51.561920000000001</v>
      </c>
      <c r="H12" s="14" t="str">
        <f t="shared" si="0"/>
        <v>BioenergyWood pelletstonnes</v>
      </c>
      <c r="I12" s="14" t="str">
        <f t="shared" si="1"/>
        <v>AllWood pelletstonnes</v>
      </c>
      <c r="J12" s="14" t="str">
        <f t="shared" si="2"/>
        <v>N/AWood pelletstonnes</v>
      </c>
    </row>
    <row r="13" spans="1:10" ht="14.45" customHeight="1" x14ac:dyDescent="0.25">
      <c r="A13" s="15" t="s">
        <v>19</v>
      </c>
      <c r="B13" s="15" t="s">
        <v>20</v>
      </c>
      <c r="C13" s="15" t="s">
        <v>21</v>
      </c>
      <c r="D13" s="15" t="s">
        <v>22</v>
      </c>
      <c r="E13" s="15" t="s">
        <v>13</v>
      </c>
      <c r="F13" s="16">
        <v>0.19338</v>
      </c>
      <c r="G13" s="16">
        <v>0.20707428859060403</v>
      </c>
      <c r="H13" s="14" t="str">
        <f t="shared" si="0"/>
        <v>ElectricityElectricity: UKkWh</v>
      </c>
      <c r="I13" s="14" t="str">
        <f t="shared" si="1"/>
        <v>AllElectricity: UKkWh</v>
      </c>
      <c r="J13" s="14" t="str">
        <f t="shared" si="2"/>
        <v>N/AElectricity: UKkWh</v>
      </c>
    </row>
    <row r="14" spans="1:10" ht="14.45" customHeight="1" x14ac:dyDescent="0.25">
      <c r="A14" s="15" t="s">
        <v>23</v>
      </c>
      <c r="B14" s="15" t="s">
        <v>20</v>
      </c>
      <c r="C14" s="15" t="s">
        <v>24</v>
      </c>
      <c r="D14" s="15" t="s">
        <v>25</v>
      </c>
      <c r="E14" s="15" t="s">
        <v>13</v>
      </c>
      <c r="F14" s="16">
        <v>1.7690000000000001E-2</v>
      </c>
      <c r="G14" s="16">
        <v>1.7915111409395973E-2</v>
      </c>
      <c r="H14" s="14" t="str">
        <f t="shared" si="0"/>
        <v>ElectricityTransmission and distribution - Electricity: UKkWh</v>
      </c>
      <c r="I14" s="14" t="str">
        <f t="shared" si="1"/>
        <v>AllTransmission and distribution - Electricity: UKkWh</v>
      </c>
      <c r="J14" s="14" t="str">
        <f t="shared" si="2"/>
        <v>N/ATransmission and distribution - Electricity: UKkWh</v>
      </c>
    </row>
    <row r="15" spans="1:10" ht="14.45" customHeight="1" x14ac:dyDescent="0.25">
      <c r="A15" s="15" t="s">
        <v>10</v>
      </c>
      <c r="B15" s="15" t="s">
        <v>26</v>
      </c>
      <c r="C15" s="15" t="s">
        <v>27</v>
      </c>
      <c r="D15" s="15" t="s">
        <v>28</v>
      </c>
      <c r="E15" s="15" t="s">
        <v>13</v>
      </c>
      <c r="F15" s="16">
        <v>0.24374999999999999</v>
      </c>
      <c r="G15" s="16">
        <v>0.2438203167785235</v>
      </c>
      <c r="H15" s="14" t="str">
        <f t="shared" si="0"/>
        <v>FuelsAviation spiritkWh</v>
      </c>
      <c r="I15" s="14" t="str">
        <f t="shared" si="1"/>
        <v>AllAviation spiritkWh</v>
      </c>
      <c r="J15" s="14" t="str">
        <f t="shared" si="2"/>
        <v>N/AAviation spiritkWh</v>
      </c>
    </row>
    <row r="16" spans="1:10" ht="14.45" customHeight="1" x14ac:dyDescent="0.25">
      <c r="A16" s="15" t="s">
        <v>10</v>
      </c>
      <c r="B16" s="15" t="s">
        <v>26</v>
      </c>
      <c r="C16" s="15" t="s">
        <v>27</v>
      </c>
      <c r="D16" s="15" t="s">
        <v>28</v>
      </c>
      <c r="E16" s="15" t="s">
        <v>29</v>
      </c>
      <c r="F16" s="16">
        <v>2.3304800000000001</v>
      </c>
      <c r="G16" s="16">
        <v>2.3311626429530206</v>
      </c>
      <c r="H16" s="14" t="str">
        <f t="shared" si="0"/>
        <v>FuelsAviation spiritlitres</v>
      </c>
      <c r="I16" s="14" t="str">
        <f t="shared" si="1"/>
        <v>AllAviation spiritlitres</v>
      </c>
      <c r="J16" s="14" t="str">
        <f t="shared" si="2"/>
        <v>N/AAviation spiritlitres</v>
      </c>
    </row>
    <row r="17" spans="1:10" ht="14.45" customHeight="1" x14ac:dyDescent="0.25">
      <c r="A17" s="15" t="s">
        <v>10</v>
      </c>
      <c r="B17" s="15" t="s">
        <v>26</v>
      </c>
      <c r="C17" s="15" t="s">
        <v>27</v>
      </c>
      <c r="D17" s="15" t="s">
        <v>30</v>
      </c>
      <c r="E17" s="15" t="s">
        <v>13</v>
      </c>
      <c r="F17" s="16">
        <v>0.24782000000000001</v>
      </c>
      <c r="G17" s="16">
        <v>0.24758108724832217</v>
      </c>
      <c r="H17" s="14" t="str">
        <f t="shared" si="0"/>
        <v>FuelsAviation turbine fuelkWh</v>
      </c>
      <c r="I17" s="14" t="str">
        <f t="shared" si="1"/>
        <v>AllAviation turbine fuelkWh</v>
      </c>
      <c r="J17" s="14" t="str">
        <f t="shared" si="2"/>
        <v>N/AAviation turbine fuelkWh</v>
      </c>
    </row>
    <row r="18" spans="1:10" ht="14.45" customHeight="1" x14ac:dyDescent="0.25">
      <c r="A18" s="15" t="s">
        <v>10</v>
      </c>
      <c r="B18" s="15" t="s">
        <v>26</v>
      </c>
      <c r="C18" s="15" t="s">
        <v>27</v>
      </c>
      <c r="D18" s="15" t="s">
        <v>30</v>
      </c>
      <c r="E18" s="15" t="s">
        <v>29</v>
      </c>
      <c r="F18" s="16">
        <v>2.54514</v>
      </c>
      <c r="G18" s="16">
        <v>2.5426883999999998</v>
      </c>
      <c r="H18" s="14" t="str">
        <f t="shared" si="0"/>
        <v>FuelsAviation turbine fuellitres</v>
      </c>
      <c r="I18" s="14" t="str">
        <f t="shared" si="1"/>
        <v>AllAviation turbine fuellitres</v>
      </c>
      <c r="J18" s="14" t="str">
        <f t="shared" si="2"/>
        <v>N/AAviation turbine fuellitres</v>
      </c>
    </row>
    <row r="19" spans="1:10" ht="14.45" customHeight="1" x14ac:dyDescent="0.25">
      <c r="A19" s="15" t="s">
        <v>10</v>
      </c>
      <c r="B19" s="15" t="s">
        <v>26</v>
      </c>
      <c r="C19" s="15" t="s">
        <v>27</v>
      </c>
      <c r="D19" s="15" t="s">
        <v>31</v>
      </c>
      <c r="E19" s="15" t="s">
        <v>13</v>
      </c>
      <c r="F19" s="16">
        <v>0.24677000000000002</v>
      </c>
      <c r="G19" s="16">
        <v>0.24677324966442954</v>
      </c>
      <c r="H19" s="14" t="str">
        <f t="shared" si="0"/>
        <v>FuelsBurning oil (Kerosene)kWh</v>
      </c>
      <c r="I19" s="14" t="str">
        <f t="shared" si="1"/>
        <v>AllBurning oil (Kerosene)kWh</v>
      </c>
      <c r="J19" s="14" t="str">
        <f t="shared" si="2"/>
        <v>N/ABurning oil (Kerosene)kWh</v>
      </c>
    </row>
    <row r="20" spans="1:10" ht="14.45" customHeight="1" x14ac:dyDescent="0.25">
      <c r="A20" s="15" t="s">
        <v>10</v>
      </c>
      <c r="B20" s="15" t="s">
        <v>26</v>
      </c>
      <c r="C20" s="15" t="s">
        <v>27</v>
      </c>
      <c r="D20" s="15" t="s">
        <v>31</v>
      </c>
      <c r="E20" s="15" t="s">
        <v>29</v>
      </c>
      <c r="F20" s="16">
        <v>2.54013</v>
      </c>
      <c r="G20" s="16">
        <v>2.5401558563758391</v>
      </c>
      <c r="H20" s="14" t="str">
        <f t="shared" si="0"/>
        <v>FuelsBurning oil (Kerosene)litres</v>
      </c>
      <c r="I20" s="14" t="str">
        <f t="shared" si="1"/>
        <v>AllBurning oil (Kerosene)litres</v>
      </c>
      <c r="J20" s="14" t="str">
        <f t="shared" si="2"/>
        <v>N/ABurning oil (Kerosene)litres</v>
      </c>
    </row>
    <row r="21" spans="1:10" ht="14.45" customHeight="1" x14ac:dyDescent="0.25">
      <c r="A21" s="15" t="s">
        <v>10</v>
      </c>
      <c r="B21" s="15" t="s">
        <v>26</v>
      </c>
      <c r="C21" s="15" t="s">
        <v>27</v>
      </c>
      <c r="D21" s="15" t="s">
        <v>31</v>
      </c>
      <c r="E21" s="15" t="s">
        <v>14</v>
      </c>
      <c r="F21" s="16">
        <v>3165.01</v>
      </c>
      <c r="G21" s="16">
        <v>3165.0418120805371</v>
      </c>
      <c r="H21" s="14" t="str">
        <f t="shared" si="0"/>
        <v>FuelsBurning oil (Kerosene)tonnes</v>
      </c>
      <c r="I21" s="14" t="str">
        <f t="shared" si="1"/>
        <v>AllBurning oil (Kerosene)tonnes</v>
      </c>
      <c r="J21" s="14" t="str">
        <f t="shared" si="2"/>
        <v>N/ABurning oil (Kerosene)tonnes</v>
      </c>
    </row>
    <row r="22" spans="1:10" ht="14.45" customHeight="1" x14ac:dyDescent="0.25">
      <c r="A22" s="15" t="s">
        <v>10</v>
      </c>
      <c r="B22" s="15" t="s">
        <v>26</v>
      </c>
      <c r="C22" s="15" t="s">
        <v>32</v>
      </c>
      <c r="D22" s="15" t="s">
        <v>33</v>
      </c>
      <c r="E22" s="15" t="s">
        <v>14</v>
      </c>
      <c r="F22" s="16">
        <v>2411.4300000000003</v>
      </c>
      <c r="G22" s="16">
        <v>2396.4799436241606</v>
      </c>
      <c r="H22" s="14" t="str">
        <f t="shared" si="0"/>
        <v>FuelsCoal (industrial)tonnes</v>
      </c>
      <c r="I22" s="14" t="str">
        <f t="shared" si="1"/>
        <v>AllCoal (industrial)tonnes</v>
      </c>
      <c r="J22" s="14" t="str">
        <f t="shared" si="2"/>
        <v>N/ACoal (industrial)tonnes</v>
      </c>
    </row>
    <row r="23" spans="1:10" ht="14.45" customHeight="1" x14ac:dyDescent="0.25">
      <c r="A23" s="15" t="s">
        <v>10</v>
      </c>
      <c r="B23" s="15" t="s">
        <v>26</v>
      </c>
      <c r="C23" s="15" t="s">
        <v>27</v>
      </c>
      <c r="D23" s="15" t="s">
        <v>34</v>
      </c>
      <c r="E23" s="15" t="s">
        <v>29</v>
      </c>
      <c r="F23" s="16">
        <v>2.6987999999999999</v>
      </c>
      <c r="G23" s="16">
        <v>2.6593717369127514</v>
      </c>
      <c r="H23" s="14" t="str">
        <f t="shared" si="0"/>
        <v>FuelsDiesel (100% mineral diesel)litres</v>
      </c>
      <c r="I23" s="14" t="str">
        <f t="shared" si="1"/>
        <v>AllDiesel (100% mineral diesel)litres</v>
      </c>
      <c r="J23" s="14" t="str">
        <f t="shared" si="2"/>
        <v>N/ADiesel (100% mineral diesel)litres</v>
      </c>
    </row>
    <row r="24" spans="1:10" ht="14.45" customHeight="1" x14ac:dyDescent="0.25">
      <c r="A24" s="15" t="s">
        <v>10</v>
      </c>
      <c r="B24" s="15" t="s">
        <v>26</v>
      </c>
      <c r="C24" s="15" t="s">
        <v>27</v>
      </c>
      <c r="D24" s="15" t="s">
        <v>35</v>
      </c>
      <c r="E24" s="15" t="s">
        <v>29</v>
      </c>
      <c r="F24" s="16">
        <v>2.5578399999999997</v>
      </c>
      <c r="G24" s="16">
        <v>2.5120638845637586</v>
      </c>
      <c r="H24" s="14" t="str">
        <f t="shared" si="0"/>
        <v>FuelsDiesel (average biofuel blend)litres</v>
      </c>
      <c r="I24" s="14" t="str">
        <f t="shared" si="1"/>
        <v>AllDiesel (average biofuel blend)litres</v>
      </c>
      <c r="J24" s="14" t="str">
        <f t="shared" si="2"/>
        <v>N/ADiesel (average biofuel blend)litres</v>
      </c>
    </row>
    <row r="25" spans="1:10" ht="14.45" customHeight="1" x14ac:dyDescent="0.25">
      <c r="A25" s="15" t="s">
        <v>10</v>
      </c>
      <c r="B25" s="15" t="s">
        <v>26</v>
      </c>
      <c r="C25" s="15" t="s">
        <v>27</v>
      </c>
      <c r="D25" s="15" t="s">
        <v>36</v>
      </c>
      <c r="E25" s="15" t="s">
        <v>13</v>
      </c>
      <c r="F25" s="16">
        <v>0.26816000000000001</v>
      </c>
      <c r="G25" s="16">
        <v>0.26813380536912751</v>
      </c>
      <c r="H25" s="14" t="str">
        <f t="shared" si="0"/>
        <v>FuelsFuel oilkWh</v>
      </c>
      <c r="I25" s="14" t="str">
        <f t="shared" si="1"/>
        <v>AllFuel oilkWh</v>
      </c>
      <c r="J25" s="14" t="str">
        <f t="shared" si="2"/>
        <v>N/AFuel oilkWh</v>
      </c>
    </row>
    <row r="26" spans="1:10" ht="14.45" customHeight="1" x14ac:dyDescent="0.25">
      <c r="A26" s="15" t="s">
        <v>10</v>
      </c>
      <c r="B26" s="15" t="s">
        <v>26</v>
      </c>
      <c r="C26" s="15" t="s">
        <v>27</v>
      </c>
      <c r="D26" s="15" t="s">
        <v>36</v>
      </c>
      <c r="E26" s="15" t="s">
        <v>29</v>
      </c>
      <c r="F26" s="16">
        <v>3.17523</v>
      </c>
      <c r="G26" s="16">
        <v>3.1749249825503356</v>
      </c>
      <c r="H26" s="14" t="str">
        <f t="shared" si="0"/>
        <v>FuelsFuel oillitres</v>
      </c>
      <c r="I26" s="14" t="str">
        <f t="shared" si="1"/>
        <v>AllFuel oillitres</v>
      </c>
      <c r="J26" s="14" t="str">
        <f t="shared" si="2"/>
        <v>N/AFuel oillitres</v>
      </c>
    </row>
    <row r="27" spans="1:10" ht="14.45" customHeight="1" x14ac:dyDescent="0.25">
      <c r="A27" s="15" t="s">
        <v>10</v>
      </c>
      <c r="B27" s="15" t="s">
        <v>26</v>
      </c>
      <c r="C27" s="15" t="s">
        <v>27</v>
      </c>
      <c r="D27" s="15" t="s">
        <v>36</v>
      </c>
      <c r="E27" s="15" t="s">
        <v>14</v>
      </c>
      <c r="F27" s="16">
        <v>3229.2000000000003</v>
      </c>
      <c r="G27" s="16">
        <v>3228.8901865771813</v>
      </c>
      <c r="H27" s="14" t="str">
        <f t="shared" si="0"/>
        <v>FuelsFuel oiltonnes</v>
      </c>
      <c r="I27" s="14" t="str">
        <f t="shared" si="1"/>
        <v>AllFuel oiltonnes</v>
      </c>
      <c r="J27" s="14" t="str">
        <f t="shared" si="2"/>
        <v>N/AFuel oiltonnes</v>
      </c>
    </row>
    <row r="28" spans="1:10" ht="14.45" customHeight="1" x14ac:dyDescent="0.25">
      <c r="A28" s="15" t="s">
        <v>10</v>
      </c>
      <c r="B28" s="15" t="s">
        <v>26</v>
      </c>
      <c r="C28" s="15" t="s">
        <v>27</v>
      </c>
      <c r="D28" s="15" t="s">
        <v>37</v>
      </c>
      <c r="E28" s="15" t="s">
        <v>13</v>
      </c>
      <c r="F28" s="16">
        <v>0.25678999999999996</v>
      </c>
      <c r="G28" s="16">
        <v>0.25649562953020133</v>
      </c>
      <c r="H28" s="14" t="str">
        <f t="shared" si="0"/>
        <v>FuelsGas oilkWh</v>
      </c>
      <c r="I28" s="14" t="str">
        <f t="shared" si="1"/>
        <v>AllGas oilkWh</v>
      </c>
      <c r="J28" s="14" t="str">
        <f t="shared" si="2"/>
        <v>N/AGas oilkWh</v>
      </c>
    </row>
    <row r="29" spans="1:10" ht="14.45" customHeight="1" x14ac:dyDescent="0.25">
      <c r="A29" s="15" t="s">
        <v>10</v>
      </c>
      <c r="B29" s="15" t="s">
        <v>26</v>
      </c>
      <c r="C29" s="15" t="s">
        <v>27</v>
      </c>
      <c r="D29" s="15" t="s">
        <v>37</v>
      </c>
      <c r="E29" s="15" t="s">
        <v>29</v>
      </c>
      <c r="F29" s="16">
        <v>2.7585700000000002</v>
      </c>
      <c r="G29" s="16">
        <v>2.7554089785234899</v>
      </c>
      <c r="H29" s="14" t="str">
        <f t="shared" si="0"/>
        <v>FuelsGas oillitres</v>
      </c>
      <c r="I29" s="14" t="str">
        <f t="shared" si="1"/>
        <v>AllGas oillitres</v>
      </c>
      <c r="J29" s="14" t="str">
        <f t="shared" si="2"/>
        <v>N/AGas oillitres</v>
      </c>
    </row>
    <row r="30" spans="1:10" ht="14.45" customHeight="1" x14ac:dyDescent="0.25">
      <c r="A30" s="15" t="s">
        <v>10</v>
      </c>
      <c r="B30" s="15" t="s">
        <v>26</v>
      </c>
      <c r="C30" s="15" t="s">
        <v>27</v>
      </c>
      <c r="D30" s="15" t="s">
        <v>37</v>
      </c>
      <c r="E30" s="15" t="s">
        <v>14</v>
      </c>
      <c r="F30" s="16">
        <v>3230.2799999999997</v>
      </c>
      <c r="G30" s="16">
        <v>3226.5785919463087</v>
      </c>
      <c r="H30" s="14" t="str">
        <f t="shared" si="0"/>
        <v>FuelsGas oiltonnes</v>
      </c>
      <c r="I30" s="14" t="str">
        <f t="shared" si="1"/>
        <v>AllGas oiltonnes</v>
      </c>
      <c r="J30" s="14" t="str">
        <f t="shared" si="2"/>
        <v>N/AGas oiltonnes</v>
      </c>
    </row>
    <row r="31" spans="1:10" ht="14.45" customHeight="1" x14ac:dyDescent="0.25">
      <c r="A31" s="15" t="s">
        <v>10</v>
      </c>
      <c r="B31" s="15" t="s">
        <v>26</v>
      </c>
      <c r="C31" s="15" t="s">
        <v>38</v>
      </c>
      <c r="D31" s="15" t="s">
        <v>39</v>
      </c>
      <c r="E31" s="15" t="s">
        <v>13</v>
      </c>
      <c r="F31" s="16">
        <v>0.21448999999999999</v>
      </c>
      <c r="G31" s="16">
        <v>0.21449600402684563</v>
      </c>
      <c r="H31" s="14" t="str">
        <f t="shared" si="0"/>
        <v>FuelsLPGkWh</v>
      </c>
      <c r="I31" s="14" t="str">
        <f t="shared" si="1"/>
        <v>AllLPGkWh</v>
      </c>
      <c r="J31" s="14" t="str">
        <f t="shared" si="2"/>
        <v>N/ALPGkWh</v>
      </c>
    </row>
    <row r="32" spans="1:10" ht="14.45" customHeight="1" x14ac:dyDescent="0.25">
      <c r="A32" s="15" t="s">
        <v>10</v>
      </c>
      <c r="B32" s="15" t="s">
        <v>26</v>
      </c>
      <c r="C32" s="15" t="s">
        <v>38</v>
      </c>
      <c r="D32" s="15" t="s">
        <v>39</v>
      </c>
      <c r="E32" s="15" t="s">
        <v>29</v>
      </c>
      <c r="F32" s="16">
        <v>1.5570900000000001</v>
      </c>
      <c r="G32" s="16">
        <v>1.5571277838926174</v>
      </c>
      <c r="H32" s="14" t="str">
        <f t="shared" si="0"/>
        <v>FuelsLPGlitres</v>
      </c>
      <c r="I32" s="14" t="str">
        <f t="shared" si="1"/>
        <v>AllLPGlitres</v>
      </c>
      <c r="J32" s="14" t="str">
        <f t="shared" si="2"/>
        <v>N/ALPGlitres</v>
      </c>
    </row>
    <row r="33" spans="1:14" ht="14.45" customHeight="1" x14ac:dyDescent="0.25">
      <c r="A33" s="15" t="s">
        <v>10</v>
      </c>
      <c r="B33" s="15" t="s">
        <v>26</v>
      </c>
      <c r="C33" s="15" t="s">
        <v>27</v>
      </c>
      <c r="D33" s="15" t="s">
        <v>40</v>
      </c>
      <c r="E33" s="15" t="s">
        <v>29</v>
      </c>
      <c r="F33" s="16">
        <v>3.10669</v>
      </c>
      <c r="G33" s="16">
        <v>3.1020228859060399</v>
      </c>
      <c r="H33" s="14" t="str">
        <f t="shared" si="0"/>
        <v>FuelsMarine fuel oillitres</v>
      </c>
      <c r="I33" s="14" t="str">
        <f t="shared" si="1"/>
        <v>AllMarine fuel oillitres</v>
      </c>
      <c r="J33" s="14" t="str">
        <f t="shared" si="2"/>
        <v>N/AMarine fuel oillitres</v>
      </c>
    </row>
    <row r="34" spans="1:14" ht="14.45" customHeight="1" x14ac:dyDescent="0.25">
      <c r="A34" s="15" t="s">
        <v>10</v>
      </c>
      <c r="B34" s="15" t="s">
        <v>26</v>
      </c>
      <c r="C34" s="15" t="s">
        <v>27</v>
      </c>
      <c r="D34" s="15" t="s">
        <v>41</v>
      </c>
      <c r="E34" s="15" t="s">
        <v>29</v>
      </c>
      <c r="F34" s="16">
        <v>2.7753900000000002</v>
      </c>
      <c r="G34" s="16">
        <v>2.7713887731543627</v>
      </c>
      <c r="H34" s="14" t="str">
        <f t="shared" si="0"/>
        <v>FuelsMarine gas oillitres</v>
      </c>
      <c r="I34" s="14" t="str">
        <f t="shared" si="1"/>
        <v>AllMarine gas oillitres</v>
      </c>
      <c r="J34" s="14" t="str">
        <f t="shared" si="2"/>
        <v>N/AMarine gas oillitres</v>
      </c>
    </row>
    <row r="35" spans="1:14" ht="14.45" customHeight="1" x14ac:dyDescent="0.25">
      <c r="A35" s="15" t="s">
        <v>10</v>
      </c>
      <c r="B35" s="15" t="s">
        <v>26</v>
      </c>
      <c r="C35" s="15" t="s">
        <v>38</v>
      </c>
      <c r="D35" s="15" t="s">
        <v>42</v>
      </c>
      <c r="E35" s="15" t="s">
        <v>13</v>
      </c>
      <c r="F35" s="16">
        <v>0.18253999999999998</v>
      </c>
      <c r="G35" s="16">
        <v>0.18292892617449666</v>
      </c>
      <c r="H35" s="14" t="str">
        <f t="shared" si="0"/>
        <v>FuelsNatural gaskWh</v>
      </c>
      <c r="I35" s="14" t="str">
        <f t="shared" si="1"/>
        <v>AllNatural gaskWh</v>
      </c>
      <c r="J35" s="14" t="str">
        <f t="shared" si="2"/>
        <v>N/ANatural gaskWh</v>
      </c>
    </row>
    <row r="36" spans="1:14" ht="14.45" customHeight="1" x14ac:dyDescent="0.25">
      <c r="A36" s="15" t="s">
        <v>10</v>
      </c>
      <c r="B36" s="15" t="s">
        <v>26</v>
      </c>
      <c r="C36" s="15" t="s">
        <v>27</v>
      </c>
      <c r="D36" s="15" t="s">
        <v>43</v>
      </c>
      <c r="E36" s="15" t="s">
        <v>29</v>
      </c>
      <c r="F36" s="16">
        <v>2.3397000000000001</v>
      </c>
      <c r="G36" s="16">
        <v>2.3450253463087245</v>
      </c>
      <c r="H36" s="14" t="str">
        <f t="shared" si="0"/>
        <v>FuelsPetrol (100% mineral diesel)litres</v>
      </c>
      <c r="I36" s="14" t="str">
        <f t="shared" si="1"/>
        <v>AllPetrol (100% mineral diesel)litres</v>
      </c>
      <c r="J36" s="14" t="str">
        <f t="shared" si="2"/>
        <v>N/APetrol (100% mineral diesel)litres</v>
      </c>
    </row>
    <row r="37" spans="1:14" ht="14.45" customHeight="1" x14ac:dyDescent="0.25">
      <c r="A37" s="15" t="s">
        <v>10</v>
      </c>
      <c r="B37" s="15" t="s">
        <v>26</v>
      </c>
      <c r="C37" s="15" t="s">
        <v>27</v>
      </c>
      <c r="D37" s="15" t="s">
        <v>44</v>
      </c>
      <c r="E37" s="15" t="s">
        <v>29</v>
      </c>
      <c r="F37" s="16">
        <v>2.1618500000000003</v>
      </c>
      <c r="G37" s="16">
        <v>2.0974731275167788</v>
      </c>
      <c r="H37" s="14" t="str">
        <f t="shared" si="0"/>
        <v>FuelsPetrol (average biofuel blend)litres</v>
      </c>
      <c r="I37" s="14" t="str">
        <f t="shared" si="1"/>
        <v>AllPetrol (average biofuel blend)litres</v>
      </c>
      <c r="J37" s="14" t="str">
        <f t="shared" si="2"/>
        <v>N/APetrol (average biofuel blend)litres</v>
      </c>
    </row>
    <row r="38" spans="1:14" ht="14.45" customHeight="1" x14ac:dyDescent="0.25">
      <c r="A38" s="15" t="s">
        <v>10</v>
      </c>
      <c r="B38" s="15" t="s">
        <v>26</v>
      </c>
      <c r="C38" s="15" t="s">
        <v>38</v>
      </c>
      <c r="D38" s="15" t="s">
        <v>45</v>
      </c>
      <c r="E38" s="15" t="s">
        <v>13</v>
      </c>
      <c r="F38" s="16">
        <v>0.21410999999999999</v>
      </c>
      <c r="G38" s="16">
        <v>0.21410480402684562</v>
      </c>
      <c r="H38" s="14" t="str">
        <f t="shared" si="0"/>
        <v>FuelsPropanekWh</v>
      </c>
      <c r="I38" s="14" t="str">
        <f t="shared" si="1"/>
        <v>AllPropanekWh</v>
      </c>
      <c r="J38" s="14" t="str">
        <f t="shared" si="2"/>
        <v>N/APropanekWh</v>
      </c>
    </row>
    <row r="39" spans="1:14" ht="14.45" customHeight="1" x14ac:dyDescent="0.25">
      <c r="A39" s="15" t="s">
        <v>10</v>
      </c>
      <c r="B39" s="15" t="s">
        <v>26</v>
      </c>
      <c r="C39" s="15" t="s">
        <v>38</v>
      </c>
      <c r="D39" s="15" t="s">
        <v>45</v>
      </c>
      <c r="E39" s="15" t="s">
        <v>29</v>
      </c>
      <c r="F39" s="16">
        <v>1.5435399999999999</v>
      </c>
      <c r="G39" s="16">
        <v>1.543577598657718</v>
      </c>
      <c r="H39" s="14" t="str">
        <f t="shared" si="0"/>
        <v>FuelsPropanelitres</v>
      </c>
      <c r="I39" s="14" t="str">
        <f t="shared" si="1"/>
        <v>AllPropanelitres</v>
      </c>
      <c r="J39" s="14" t="str">
        <f t="shared" si="2"/>
        <v>N/APropanelitres</v>
      </c>
    </row>
    <row r="40" spans="1:14" ht="14.45" customHeight="1" x14ac:dyDescent="0.25">
      <c r="A40" s="15" t="s">
        <v>10</v>
      </c>
      <c r="B40" s="15" t="s">
        <v>26</v>
      </c>
      <c r="C40" s="15" t="s">
        <v>27</v>
      </c>
      <c r="D40" s="15" t="s">
        <v>46</v>
      </c>
      <c r="E40" s="15" t="s">
        <v>13</v>
      </c>
      <c r="F40" s="16">
        <v>0.25681999999999999</v>
      </c>
      <c r="G40" s="16">
        <v>0.25640593959731545</v>
      </c>
      <c r="H40" s="14" t="str">
        <f t="shared" si="0"/>
        <v>FuelsWaste oilskWh</v>
      </c>
      <c r="I40" s="14" t="str">
        <f t="shared" si="1"/>
        <v>AllWaste oilskWh</v>
      </c>
      <c r="J40" s="14" t="str">
        <f t="shared" si="2"/>
        <v>N/AWaste oilskWh</v>
      </c>
    </row>
    <row r="41" spans="1:14" ht="14.45" customHeight="1" x14ac:dyDescent="0.25">
      <c r="A41" s="15" t="s">
        <v>10</v>
      </c>
      <c r="B41" s="15" t="s">
        <v>26</v>
      </c>
      <c r="C41" s="15" t="s">
        <v>27</v>
      </c>
      <c r="D41" s="15" t="s">
        <v>46</v>
      </c>
      <c r="E41" s="15" t="s">
        <v>29</v>
      </c>
      <c r="F41" s="16">
        <v>2.7536699999999996</v>
      </c>
      <c r="G41" s="16">
        <v>2.7492366845637579</v>
      </c>
      <c r="H41" s="14" t="str">
        <f t="shared" si="0"/>
        <v>FuelsWaste oilslitres</v>
      </c>
      <c r="I41" s="14" t="str">
        <f t="shared" si="1"/>
        <v>AllWaste oilslitres</v>
      </c>
      <c r="J41" s="14" t="str">
        <f t="shared" si="2"/>
        <v>N/AWaste oilslitres</v>
      </c>
    </row>
    <row r="42" spans="1:14" ht="14.45" customHeight="1" x14ac:dyDescent="0.25">
      <c r="A42" s="15" t="s">
        <v>10</v>
      </c>
      <c r="B42" s="15" t="s">
        <v>26</v>
      </c>
      <c r="C42" s="15" t="s">
        <v>27</v>
      </c>
      <c r="D42" s="15" t="s">
        <v>46</v>
      </c>
      <c r="E42" s="15" t="s">
        <v>14</v>
      </c>
      <c r="F42" s="16">
        <v>3224.57</v>
      </c>
      <c r="G42" s="16">
        <v>3219.3791583892621</v>
      </c>
      <c r="H42" s="14" t="str">
        <f t="shared" si="0"/>
        <v>FuelsWaste oilstonnes</v>
      </c>
      <c r="I42" s="14" t="str">
        <f t="shared" si="1"/>
        <v>AllWaste oilstonnes</v>
      </c>
      <c r="J42" s="14" t="str">
        <f t="shared" si="2"/>
        <v>N/AWaste oilstonnes</v>
      </c>
    </row>
    <row r="43" spans="1:14" ht="14.45" customHeight="1" x14ac:dyDescent="0.25">
      <c r="A43" s="15" t="s">
        <v>19</v>
      </c>
      <c r="B43" s="15" t="s">
        <v>47</v>
      </c>
      <c r="C43" s="15" t="s">
        <v>47</v>
      </c>
      <c r="D43" s="15" t="s">
        <v>48</v>
      </c>
      <c r="E43" s="15" t="s">
        <v>13</v>
      </c>
      <c r="F43" s="16">
        <v>0.17072999999999999</v>
      </c>
      <c r="G43" s="16">
        <v>0.17964657181208055</v>
      </c>
      <c r="H43" s="14" t="str">
        <f t="shared" si="0"/>
        <v>Heat and steamDistrict heat and steamkWh</v>
      </c>
      <c r="I43" s="14" t="str">
        <f t="shared" si="1"/>
        <v>AllDistrict heat and steamkWh</v>
      </c>
      <c r="J43" s="14" t="str">
        <f t="shared" si="2"/>
        <v>N/ADistrict heat and steamkWh</v>
      </c>
    </row>
    <row r="44" spans="1:14" ht="14.45" customHeight="1" x14ac:dyDescent="0.25">
      <c r="A44" s="15" t="s">
        <v>19</v>
      </c>
      <c r="B44" s="15" t="s">
        <v>47</v>
      </c>
      <c r="C44" s="15" t="s">
        <v>47</v>
      </c>
      <c r="D44" s="15" t="s">
        <v>49</v>
      </c>
      <c r="E44" s="15" t="s">
        <v>13</v>
      </c>
      <c r="F44" s="16">
        <v>0.17072999999999999</v>
      </c>
      <c r="G44" s="16">
        <v>0.17964657181208055</v>
      </c>
      <c r="H44" s="14" t="str">
        <f t="shared" si="0"/>
        <v>Heat and steamOnsite heat and steamkWh</v>
      </c>
      <c r="I44" s="14" t="str">
        <f t="shared" si="1"/>
        <v>AllOnsite heat and steamkWh</v>
      </c>
      <c r="J44" s="14" t="str">
        <f t="shared" si="2"/>
        <v>N/AOnsite heat and steamkWh</v>
      </c>
      <c r="N44" s="14" t="s">
        <v>50</v>
      </c>
    </row>
    <row r="45" spans="1:14" ht="14.45" customHeight="1" x14ac:dyDescent="0.25">
      <c r="A45" s="15" t="s">
        <v>23</v>
      </c>
      <c r="B45" s="15" t="s">
        <v>47</v>
      </c>
      <c r="C45" s="15" t="s">
        <v>47</v>
      </c>
      <c r="D45" s="14" t="s">
        <v>51</v>
      </c>
      <c r="E45" s="15" t="s">
        <v>13</v>
      </c>
      <c r="F45" s="16">
        <v>8.9899999999999997E-3</v>
      </c>
      <c r="G45" s="16">
        <v>9.4538778523489929E-3</v>
      </c>
      <c r="H45" s="14" t="str">
        <f t="shared" si="0"/>
        <v>Heat and steamTransmission and distribution - district heat &amp; steam, 5% losskWh</v>
      </c>
      <c r="I45" s="14" t="str">
        <f t="shared" si="1"/>
        <v>AllTransmission and distribution - district heat &amp; steam, 5% losskWh</v>
      </c>
      <c r="J45" s="14" t="str">
        <f t="shared" si="2"/>
        <v>N/ATransmission and distribution - district heat &amp; steam, 5% losskWh</v>
      </c>
    </row>
    <row r="46" spans="1:14" ht="14.45" customHeight="1" x14ac:dyDescent="0.25">
      <c r="A46" s="15" t="s">
        <v>23</v>
      </c>
      <c r="B46" s="15" t="s">
        <v>52</v>
      </c>
      <c r="C46" s="15" t="s">
        <v>53</v>
      </c>
      <c r="D46" s="15" t="s">
        <v>53</v>
      </c>
      <c r="E46" s="15" t="s">
        <v>54</v>
      </c>
      <c r="F46" s="16">
        <v>0.3407533148647296</v>
      </c>
      <c r="G46" s="16">
        <v>0.33378120456670213</v>
      </c>
      <c r="H46" s="14" t="str">
        <f t="shared" si="0"/>
        <v>HomeworkingHomeworking (office equipment + heating)FTE Working Hour</v>
      </c>
      <c r="I46" s="14" t="str">
        <f t="shared" si="1"/>
        <v>AllHomeworking (office equipment + heating)FTE Working Hour</v>
      </c>
      <c r="J46" s="14" t="str">
        <f t="shared" si="2"/>
        <v>N/AHomeworking (office equipment + heating)FTE Working Hour</v>
      </c>
    </row>
    <row r="47" spans="1:14" ht="14.45" customHeight="1" x14ac:dyDescent="0.25">
      <c r="A47" s="15" t="s">
        <v>23</v>
      </c>
      <c r="B47" s="15" t="s">
        <v>55</v>
      </c>
      <c r="C47" s="15" t="s">
        <v>55</v>
      </c>
      <c r="D47" s="15" t="s">
        <v>56</v>
      </c>
      <c r="E47" s="15" t="s">
        <v>57</v>
      </c>
      <c r="F47" s="16">
        <v>10.4</v>
      </c>
      <c r="G47" s="16">
        <v>10.4</v>
      </c>
      <c r="H47" s="14" t="str">
        <f t="shared" si="0"/>
        <v>Hotel stayHotel stay - UKRoom per night</v>
      </c>
      <c r="I47" s="14" t="str">
        <f t="shared" si="1"/>
        <v>AllHotel stay - UKRoom per night</v>
      </c>
      <c r="J47" s="14" t="str">
        <f t="shared" si="2"/>
        <v>N/AHotel stay - UKRoom per night</v>
      </c>
    </row>
    <row r="48" spans="1:14" ht="14.45" customHeight="1" x14ac:dyDescent="0.25">
      <c r="A48" s="15" t="s">
        <v>23</v>
      </c>
      <c r="B48" s="15" t="s">
        <v>55</v>
      </c>
      <c r="C48" s="15" t="s">
        <v>55</v>
      </c>
      <c r="D48" s="15" t="s">
        <v>58</v>
      </c>
      <c r="E48" s="15" t="s">
        <v>57</v>
      </c>
      <c r="F48" s="16">
        <v>11.5</v>
      </c>
      <c r="G48" s="16">
        <v>11.5</v>
      </c>
      <c r="H48" s="14" t="str">
        <f t="shared" si="0"/>
        <v>Hotel stayHotel stay - UK (London)Room per night</v>
      </c>
      <c r="I48" s="14" t="str">
        <f t="shared" si="1"/>
        <v>AllHotel stay - UK (London)Room per night</v>
      </c>
      <c r="J48" s="14" t="str">
        <f t="shared" si="2"/>
        <v>N/AHotel stay - UK (London)Room per night</v>
      </c>
    </row>
    <row r="49" spans="1:10" ht="14.45" customHeight="1" x14ac:dyDescent="0.25">
      <c r="A49" s="15" t="s">
        <v>23</v>
      </c>
      <c r="B49" s="15" t="s">
        <v>59</v>
      </c>
      <c r="C49" s="15" t="s">
        <v>60</v>
      </c>
      <c r="D49" s="15" t="s">
        <v>61</v>
      </c>
      <c r="E49" s="15" t="s">
        <v>14</v>
      </c>
      <c r="F49" s="16">
        <v>7.7510183500000007</v>
      </c>
      <c r="G49" s="16">
        <v>7.751379990355705</v>
      </c>
      <c r="H49" s="14" t="str">
        <f t="shared" si="0"/>
        <v>Material useAggregates - Primary material productiontonnes</v>
      </c>
      <c r="I49" s="14" t="str">
        <f t="shared" si="1"/>
        <v>AllAggregates - Primary material productiontonnes</v>
      </c>
      <c r="J49" s="14" t="str">
        <f t="shared" si="2"/>
        <v>N/AAggregates - Primary material productiontonnes</v>
      </c>
    </row>
    <row r="50" spans="1:10" ht="14.45" customHeight="1" x14ac:dyDescent="0.25">
      <c r="A50" s="15" t="s">
        <v>23</v>
      </c>
      <c r="B50" s="15" t="s">
        <v>59</v>
      </c>
      <c r="C50" s="15" t="s">
        <v>60</v>
      </c>
      <c r="D50" s="15" t="s">
        <v>62</v>
      </c>
      <c r="E50" s="15" t="s">
        <v>14</v>
      </c>
      <c r="F50" s="16">
        <v>3.19470835</v>
      </c>
      <c r="G50" s="16">
        <v>3.1949117232416109</v>
      </c>
      <c r="H50" s="14" t="str">
        <f t="shared" si="0"/>
        <v>Material useAggregates - Recycled sourcetonnes</v>
      </c>
      <c r="I50" s="14" t="str">
        <f t="shared" si="1"/>
        <v>AllAggregates - Recycled sourcetonnes</v>
      </c>
      <c r="J50" s="14" t="str">
        <f t="shared" si="2"/>
        <v>N/AAggregates - Recycled sourcetonnes</v>
      </c>
    </row>
    <row r="51" spans="1:10" ht="14.45" customHeight="1" x14ac:dyDescent="0.25">
      <c r="A51" s="15" t="s">
        <v>23</v>
      </c>
      <c r="B51" s="15" t="s">
        <v>59</v>
      </c>
      <c r="C51" s="15" t="s">
        <v>60</v>
      </c>
      <c r="D51" s="15" t="s">
        <v>63</v>
      </c>
      <c r="E51" s="15" t="s">
        <v>14</v>
      </c>
      <c r="F51" s="16">
        <v>2.21</v>
      </c>
      <c r="G51" s="16">
        <v>2.21</v>
      </c>
      <c r="H51" s="14" t="str">
        <f t="shared" si="0"/>
        <v>Material useAggregates - Re-usedtonnes</v>
      </c>
      <c r="I51" s="14" t="str">
        <f t="shared" si="1"/>
        <v>AllAggregates - Re-usedtonnes</v>
      </c>
      <c r="J51" s="14" t="str">
        <f t="shared" si="2"/>
        <v>N/AAggregates - Re-usedtonnes</v>
      </c>
    </row>
    <row r="52" spans="1:10" ht="14.45" customHeight="1" x14ac:dyDescent="0.25">
      <c r="A52" s="15" t="s">
        <v>23</v>
      </c>
      <c r="B52" s="15" t="s">
        <v>59</v>
      </c>
      <c r="C52" s="15" t="s">
        <v>60</v>
      </c>
      <c r="D52" s="15" t="s">
        <v>64</v>
      </c>
      <c r="E52" s="15" t="s">
        <v>14</v>
      </c>
      <c r="F52" s="16">
        <v>27</v>
      </c>
      <c r="G52" s="16">
        <v>27</v>
      </c>
      <c r="H52" s="14" t="str">
        <f t="shared" si="0"/>
        <v>Material useAsbestos - Primary material productiontonnes</v>
      </c>
      <c r="I52" s="14" t="str">
        <f t="shared" si="1"/>
        <v>AllAsbestos - Primary material productiontonnes</v>
      </c>
      <c r="J52" s="14" t="str">
        <f t="shared" si="2"/>
        <v>N/AAsbestos - Primary material productiontonnes</v>
      </c>
    </row>
    <row r="53" spans="1:10" ht="14.45" customHeight="1" x14ac:dyDescent="0.25">
      <c r="A53" s="15" t="s">
        <v>23</v>
      </c>
      <c r="B53" s="15" t="s">
        <v>59</v>
      </c>
      <c r="C53" s="15" t="s">
        <v>60</v>
      </c>
      <c r="D53" s="15" t="s">
        <v>65</v>
      </c>
      <c r="E53" s="15" t="s">
        <v>14</v>
      </c>
      <c r="F53" s="16">
        <v>39.212491828577981</v>
      </c>
      <c r="G53" s="16">
        <v>39.212491828577981</v>
      </c>
      <c r="H53" s="14" t="str">
        <f t="shared" si="0"/>
        <v>Material useAsphalt - Primary material productiontonnes</v>
      </c>
      <c r="I53" s="14" t="str">
        <f t="shared" si="1"/>
        <v>AllAsphalt - Primary material productiontonnes</v>
      </c>
      <c r="J53" s="14" t="str">
        <f t="shared" si="2"/>
        <v>N/AAsphalt - Primary material productiontonnes</v>
      </c>
    </row>
    <row r="54" spans="1:10" ht="14.45" customHeight="1" x14ac:dyDescent="0.25">
      <c r="A54" s="15" t="s">
        <v>23</v>
      </c>
      <c r="B54" s="15" t="s">
        <v>59</v>
      </c>
      <c r="C54" s="15" t="s">
        <v>60</v>
      </c>
      <c r="D54" s="15" t="s">
        <v>66</v>
      </c>
      <c r="E54" s="15" t="s">
        <v>14</v>
      </c>
      <c r="F54" s="16">
        <v>28.65470835</v>
      </c>
      <c r="G54" s="16">
        <v>28.654911723241611</v>
      </c>
      <c r="H54" s="14" t="str">
        <f t="shared" si="0"/>
        <v>Material useAsphalt - Recycled sourcetonnes</v>
      </c>
      <c r="I54" s="14" t="str">
        <f t="shared" si="1"/>
        <v>AllAsphalt - Recycled sourcetonnes</v>
      </c>
      <c r="J54" s="14" t="str">
        <f t="shared" si="2"/>
        <v>N/AAsphalt - Recycled sourcetonnes</v>
      </c>
    </row>
    <row r="55" spans="1:10" ht="14.45" customHeight="1" x14ac:dyDescent="0.25">
      <c r="A55" s="15" t="s">
        <v>23</v>
      </c>
      <c r="B55" s="15" t="s">
        <v>59</v>
      </c>
      <c r="C55" s="15" t="s">
        <v>60</v>
      </c>
      <c r="D55" s="15" t="s">
        <v>67</v>
      </c>
      <c r="E55" s="15" t="s">
        <v>14</v>
      </c>
      <c r="F55" s="16">
        <v>1.7382608695652175</v>
      </c>
      <c r="G55" s="16">
        <v>1.7382608695652175</v>
      </c>
      <c r="H55" s="14" t="str">
        <f t="shared" si="0"/>
        <v>Material useAsphalt - Re-usedtonnes</v>
      </c>
      <c r="I55" s="14" t="str">
        <f t="shared" si="1"/>
        <v>AllAsphalt - Re-usedtonnes</v>
      </c>
      <c r="J55" s="14" t="str">
        <f t="shared" si="2"/>
        <v>N/AAsphalt - Re-usedtonnes</v>
      </c>
    </row>
    <row r="56" spans="1:10" ht="14.45" customHeight="1" x14ac:dyDescent="0.25">
      <c r="A56" s="15" t="s">
        <v>23</v>
      </c>
      <c r="B56" s="15" t="s">
        <v>59</v>
      </c>
      <c r="C56" s="15" t="s">
        <v>60</v>
      </c>
      <c r="D56" s="15" t="s">
        <v>68</v>
      </c>
      <c r="E56" s="15" t="s">
        <v>14</v>
      </c>
      <c r="F56" s="16">
        <v>80.337766784096203</v>
      </c>
      <c r="G56" s="16">
        <v>80.212818064521798</v>
      </c>
      <c r="H56" s="14" t="str">
        <f t="shared" si="0"/>
        <v>Material useAverage construction - Primary material productiontonnes</v>
      </c>
      <c r="I56" s="14" t="str">
        <f t="shared" si="1"/>
        <v>AllAverage construction - Primary material productiontonnes</v>
      </c>
      <c r="J56" s="14" t="str">
        <f t="shared" si="2"/>
        <v>N/AAverage construction - Primary material productiontonnes</v>
      </c>
    </row>
    <row r="57" spans="1:10" ht="14.45" customHeight="1" x14ac:dyDescent="0.25">
      <c r="A57" s="15" t="s">
        <v>23</v>
      </c>
      <c r="B57" s="15" t="s">
        <v>59</v>
      </c>
      <c r="C57" s="15" t="s">
        <v>69</v>
      </c>
      <c r="D57" s="15" t="s">
        <v>70</v>
      </c>
      <c r="E57" s="15" t="s">
        <v>14</v>
      </c>
      <c r="F57" s="16">
        <v>4633.478260869565</v>
      </c>
      <c r="G57" s="16">
        <v>4633.478260869565</v>
      </c>
      <c r="H57" s="14" t="str">
        <f t="shared" si="0"/>
        <v>Material useBatteries - Alkaline - Primary material productiontonnes</v>
      </c>
      <c r="I57" s="14" t="str">
        <f t="shared" si="1"/>
        <v>AllBatteries - Alkaline - Primary material productiontonnes</v>
      </c>
      <c r="J57" s="14" t="str">
        <f t="shared" si="2"/>
        <v>N/ABatteries - Alkaline - Primary material productiontonnes</v>
      </c>
    </row>
    <row r="58" spans="1:10" ht="14.45" customHeight="1" x14ac:dyDescent="0.25">
      <c r="A58" s="15" t="s">
        <v>23</v>
      </c>
      <c r="B58" s="15" t="s">
        <v>59</v>
      </c>
      <c r="C58" s="15" t="s">
        <v>69</v>
      </c>
      <c r="D58" s="15" t="s">
        <v>71</v>
      </c>
      <c r="E58" s="15" t="s">
        <v>14</v>
      </c>
      <c r="F58" s="16">
        <v>6308</v>
      </c>
      <c r="G58" s="16">
        <v>6308</v>
      </c>
      <c r="H58" s="14" t="str">
        <f t="shared" si="0"/>
        <v>Material useBatteries - Li ion - Primary material productiontonnes</v>
      </c>
      <c r="I58" s="14" t="str">
        <f t="shared" si="1"/>
        <v>AllBatteries - Li ion - Primary material productiontonnes</v>
      </c>
      <c r="J58" s="14" t="str">
        <f t="shared" si="2"/>
        <v>N/ABatteries - Li ion - Primary material productiontonnes</v>
      </c>
    </row>
    <row r="59" spans="1:10" ht="14.45" customHeight="1" x14ac:dyDescent="0.25">
      <c r="A59" s="15" t="s">
        <v>23</v>
      </c>
      <c r="B59" s="15" t="s">
        <v>59</v>
      </c>
      <c r="C59" s="15" t="s">
        <v>69</v>
      </c>
      <c r="D59" s="15" t="s">
        <v>72</v>
      </c>
      <c r="E59" s="15" t="s">
        <v>14</v>
      </c>
      <c r="F59" s="16">
        <v>28380</v>
      </c>
      <c r="G59" s="16">
        <v>28380</v>
      </c>
      <c r="H59" s="14" t="str">
        <f t="shared" si="0"/>
        <v>Material useBatteries - NiMh - Primary material productiontonnes</v>
      </c>
      <c r="I59" s="14" t="str">
        <f t="shared" si="1"/>
        <v>AllBatteries - NiMh - Primary material productiontonnes</v>
      </c>
      <c r="J59" s="14" t="str">
        <f t="shared" si="2"/>
        <v>N/ABatteries - NiMh - Primary material productiontonnes</v>
      </c>
    </row>
    <row r="60" spans="1:10" ht="14.45" customHeight="1" x14ac:dyDescent="0.25">
      <c r="A60" s="15" t="s">
        <v>23</v>
      </c>
      <c r="B60" s="15" t="s">
        <v>59</v>
      </c>
      <c r="C60" s="15" t="s">
        <v>60</v>
      </c>
      <c r="D60" s="15" t="s">
        <v>73</v>
      </c>
      <c r="E60" s="15" t="s">
        <v>14</v>
      </c>
      <c r="F60" s="16">
        <v>241.75101835000001</v>
      </c>
      <c r="G60" s="16">
        <v>241.7513799903557</v>
      </c>
      <c r="H60" s="14" t="str">
        <f t="shared" si="0"/>
        <v>Material useBricks - Primary material productiontonnes</v>
      </c>
      <c r="I60" s="14" t="str">
        <f t="shared" si="1"/>
        <v>AllBricks - Primary material productiontonnes</v>
      </c>
      <c r="J60" s="14" t="str">
        <f t="shared" si="2"/>
        <v>N/ABricks - Primary material productiontonnes</v>
      </c>
    </row>
    <row r="61" spans="1:10" ht="14.45" customHeight="1" x14ac:dyDescent="0.25">
      <c r="A61" s="15" t="s">
        <v>23</v>
      </c>
      <c r="B61" s="15" t="s">
        <v>59</v>
      </c>
      <c r="C61" s="15" t="s">
        <v>74</v>
      </c>
      <c r="D61" s="15" t="s">
        <v>75</v>
      </c>
      <c r="E61" s="15" t="s">
        <v>14</v>
      </c>
      <c r="F61" s="16">
        <v>22310</v>
      </c>
      <c r="G61" s="16">
        <v>22310</v>
      </c>
      <c r="H61" s="14" t="str">
        <f t="shared" si="0"/>
        <v>Material useClothing - Primary material productiontonnes</v>
      </c>
      <c r="I61" s="14" t="str">
        <f t="shared" si="1"/>
        <v>AllClothing - Primary material productiontonnes</v>
      </c>
      <c r="J61" s="14" t="str">
        <f t="shared" si="2"/>
        <v>N/AClothing - Primary material productiontonnes</v>
      </c>
    </row>
    <row r="62" spans="1:10" ht="14.45" customHeight="1" x14ac:dyDescent="0.25">
      <c r="A62" s="15" t="s">
        <v>23</v>
      </c>
      <c r="B62" s="15" t="s">
        <v>59</v>
      </c>
      <c r="C62" s="15" t="s">
        <v>74</v>
      </c>
      <c r="D62" s="15" t="s">
        <v>76</v>
      </c>
      <c r="E62" s="15" t="s">
        <v>14</v>
      </c>
      <c r="F62" s="16">
        <v>152.24999999999997</v>
      </c>
      <c r="G62" s="16">
        <v>152.24999999999997</v>
      </c>
      <c r="H62" s="14" t="str">
        <f t="shared" si="0"/>
        <v>Material useClothing - Re-usedtonnes</v>
      </c>
      <c r="I62" s="14" t="str">
        <f t="shared" si="1"/>
        <v>AllClothing - Re-usedtonnes</v>
      </c>
      <c r="J62" s="14" t="str">
        <f t="shared" si="2"/>
        <v>N/AClothing - Re-usedtonnes</v>
      </c>
    </row>
    <row r="63" spans="1:10" ht="14.45" customHeight="1" x14ac:dyDescent="0.25">
      <c r="A63" s="15" t="s">
        <v>23</v>
      </c>
      <c r="B63" s="15" t="s">
        <v>59</v>
      </c>
      <c r="C63" s="15" t="s">
        <v>77</v>
      </c>
      <c r="D63" s="15" t="s">
        <v>78</v>
      </c>
      <c r="E63" s="15" t="s">
        <v>14</v>
      </c>
      <c r="F63" s="16">
        <v>114.83220639534883</v>
      </c>
      <c r="G63" s="16">
        <v>114.834046710629</v>
      </c>
      <c r="H63" s="14" t="str">
        <f t="shared" si="0"/>
        <v>Material useCompost derived from food and garden waste - Primary material productiontonnes</v>
      </c>
      <c r="I63" s="14" t="str">
        <f t="shared" si="1"/>
        <v>AllCompost derived from food and garden waste - Primary material productiontonnes</v>
      </c>
      <c r="J63" s="14" t="str">
        <f t="shared" si="2"/>
        <v>N/ACompost derived from food and garden waste - Primary material productiontonnes</v>
      </c>
    </row>
    <row r="64" spans="1:10" ht="14.45" customHeight="1" x14ac:dyDescent="0.25">
      <c r="A64" s="15" t="s">
        <v>23</v>
      </c>
      <c r="B64" s="15" t="s">
        <v>59</v>
      </c>
      <c r="C64" s="15" t="s">
        <v>77</v>
      </c>
      <c r="D64" s="15" t="s">
        <v>79</v>
      </c>
      <c r="E64" s="15" t="s">
        <v>14</v>
      </c>
      <c r="F64" s="16">
        <v>112.01558139534885</v>
      </c>
      <c r="G64" s="16">
        <v>112.01742171062901</v>
      </c>
      <c r="H64" s="14" t="str">
        <f t="shared" si="0"/>
        <v>Material useCompost derived from garden waste - Primary material productiontonnes</v>
      </c>
      <c r="I64" s="14" t="str">
        <f t="shared" si="1"/>
        <v>AllCompost derived from garden waste - Primary material productiontonnes</v>
      </c>
      <c r="J64" s="14" t="str">
        <f t="shared" si="2"/>
        <v>N/ACompost derived from garden waste - Primary material productiontonnes</v>
      </c>
    </row>
    <row r="65" spans="1:10" ht="14.45" customHeight="1" x14ac:dyDescent="0.25">
      <c r="A65" s="15" t="s">
        <v>23</v>
      </c>
      <c r="B65" s="15" t="s">
        <v>59</v>
      </c>
      <c r="C65" s="15" t="s">
        <v>60</v>
      </c>
      <c r="D65" s="15" t="s">
        <v>80</v>
      </c>
      <c r="E65" s="15" t="s">
        <v>14</v>
      </c>
      <c r="F65" s="16">
        <v>131.75101835000001</v>
      </c>
      <c r="G65" s="16">
        <v>131.7513799903557</v>
      </c>
      <c r="H65" s="14" t="str">
        <f t="shared" si="0"/>
        <v>Material useConcrete - Primary material productiontonnes</v>
      </c>
      <c r="I65" s="14" t="str">
        <f t="shared" si="1"/>
        <v>AllConcrete - Primary material productiontonnes</v>
      </c>
      <c r="J65" s="14" t="str">
        <f t="shared" si="2"/>
        <v>N/AConcrete - Primary material productiontonnes</v>
      </c>
    </row>
    <row r="66" spans="1:10" ht="14.45" customHeight="1" x14ac:dyDescent="0.25">
      <c r="A66" s="15" t="s">
        <v>23</v>
      </c>
      <c r="B66" s="15" t="s">
        <v>59</v>
      </c>
      <c r="C66" s="15" t="s">
        <v>60</v>
      </c>
      <c r="D66" s="15" t="s">
        <v>81</v>
      </c>
      <c r="E66" s="15" t="s">
        <v>14</v>
      </c>
      <c r="F66" s="16">
        <v>3.19470835</v>
      </c>
      <c r="G66" s="16">
        <v>3.1949117232416109</v>
      </c>
      <c r="H66" s="14" t="str">
        <f t="shared" si="0"/>
        <v>Material useConcrete - Recycled sourcetonnes</v>
      </c>
      <c r="I66" s="14" t="str">
        <f t="shared" si="1"/>
        <v>AllConcrete - Recycled sourcetonnes</v>
      </c>
      <c r="J66" s="14" t="str">
        <f t="shared" si="2"/>
        <v>N/AConcrete - Recycled sourcetonnes</v>
      </c>
    </row>
    <row r="67" spans="1:10" ht="14.45" customHeight="1" x14ac:dyDescent="0.25">
      <c r="A67" s="15" t="s">
        <v>23</v>
      </c>
      <c r="B67" s="15" t="s">
        <v>59</v>
      </c>
      <c r="C67" s="15" t="s">
        <v>69</v>
      </c>
      <c r="D67" s="15" t="s">
        <v>82</v>
      </c>
      <c r="E67" s="15" t="s">
        <v>14</v>
      </c>
      <c r="F67" s="16">
        <v>4363.3333333333339</v>
      </c>
      <c r="G67" s="16">
        <v>4363.3333333333339</v>
      </c>
      <c r="H67" s="14" t="str">
        <f t="shared" si="0"/>
        <v>Material useElectrical items - fridges and freezers - Primary material productiontonnes</v>
      </c>
      <c r="I67" s="14" t="str">
        <f t="shared" si="1"/>
        <v>AllElectrical items - fridges and freezers - Primary material productiontonnes</v>
      </c>
      <c r="J67" s="14" t="str">
        <f t="shared" si="2"/>
        <v>N/AElectrical items - fridges and freezers - Primary material productiontonnes</v>
      </c>
    </row>
    <row r="68" spans="1:10" ht="14.45" customHeight="1" x14ac:dyDescent="0.25">
      <c r="A68" s="15" t="s">
        <v>23</v>
      </c>
      <c r="B68" s="15" t="s">
        <v>59</v>
      </c>
      <c r="C68" s="15" t="s">
        <v>69</v>
      </c>
      <c r="D68" s="15" t="s">
        <v>83</v>
      </c>
      <c r="E68" s="15" t="s">
        <v>14</v>
      </c>
      <c r="F68" s="16">
        <v>24865.47556489753</v>
      </c>
      <c r="G68" s="16">
        <v>24865.47556489753</v>
      </c>
      <c r="H68" s="14" t="str">
        <f t="shared" si="0"/>
        <v>Material useElectrical items - IT - Primary material productiontonnes</v>
      </c>
      <c r="I68" s="14" t="str">
        <f t="shared" si="1"/>
        <v>AllElectrical items - IT - Primary material productiontonnes</v>
      </c>
      <c r="J68" s="14" t="str">
        <f t="shared" si="2"/>
        <v>N/AElectrical items - IT - Primary material productiontonnes</v>
      </c>
    </row>
    <row r="69" spans="1:10" ht="14.45" customHeight="1" x14ac:dyDescent="0.25">
      <c r="A69" s="15" t="s">
        <v>23</v>
      </c>
      <c r="B69" s="15" t="s">
        <v>59</v>
      </c>
      <c r="C69" s="15" t="s">
        <v>69</v>
      </c>
      <c r="D69" s="15" t="s">
        <v>84</v>
      </c>
      <c r="E69" s="15" t="s">
        <v>14</v>
      </c>
      <c r="F69" s="16">
        <v>3267</v>
      </c>
      <c r="G69" s="16">
        <v>3267</v>
      </c>
      <c r="H69" s="14" t="str">
        <f t="shared" si="0"/>
        <v>Material useElectrical items - large - Primary material productiontonnes</v>
      </c>
      <c r="I69" s="14" t="str">
        <f t="shared" si="1"/>
        <v>AllElectrical items - large - Primary material productiontonnes</v>
      </c>
      <c r="J69" s="14" t="str">
        <f t="shared" si="2"/>
        <v>N/AElectrical items - large - Primary material productiontonnes</v>
      </c>
    </row>
    <row r="70" spans="1:10" ht="14.45" customHeight="1" x14ac:dyDescent="0.25">
      <c r="A70" s="15" t="s">
        <v>23</v>
      </c>
      <c r="B70" s="15" t="s">
        <v>59</v>
      </c>
      <c r="C70" s="15" t="s">
        <v>69</v>
      </c>
      <c r="D70" s="15" t="s">
        <v>85</v>
      </c>
      <c r="E70" s="15" t="s">
        <v>14</v>
      </c>
      <c r="F70" s="16">
        <v>5647.9456339952421</v>
      </c>
      <c r="G70" s="16">
        <v>5647.9456339952421</v>
      </c>
      <c r="H70" s="14" t="str">
        <f t="shared" si="0"/>
        <v>Material useElectrical items - small - Primary material productiontonnes</v>
      </c>
      <c r="I70" s="14" t="str">
        <f t="shared" si="1"/>
        <v>AllElectrical items - small - Primary material productiontonnes</v>
      </c>
      <c r="J70" s="14" t="str">
        <f t="shared" si="2"/>
        <v>N/AElectrical items - small - Primary material productiontonnes</v>
      </c>
    </row>
    <row r="71" spans="1:10" ht="14.45" customHeight="1" x14ac:dyDescent="0.25">
      <c r="A71" s="15" t="s">
        <v>23</v>
      </c>
      <c r="B71" s="15" t="s">
        <v>59</v>
      </c>
      <c r="C71" s="15" t="s">
        <v>74</v>
      </c>
      <c r="D71" s="15" t="s">
        <v>86</v>
      </c>
      <c r="E71" s="15" t="s">
        <v>14</v>
      </c>
      <c r="F71" s="16">
        <v>3701.4035930512041</v>
      </c>
      <c r="G71" s="16">
        <v>3701.4035930512041</v>
      </c>
      <c r="H71" s="14" t="str">
        <f t="shared" si="0"/>
        <v>Material useFood and drink - Primary material productiontonnes</v>
      </c>
      <c r="I71" s="14" t="str">
        <f t="shared" si="1"/>
        <v>AllFood and drink - Primary material productiontonnes</v>
      </c>
      <c r="J71" s="14" t="str">
        <f t="shared" si="2"/>
        <v>N/AFood and drink - Primary material productiontonnes</v>
      </c>
    </row>
    <row r="72" spans="1:10" ht="14.45" customHeight="1" x14ac:dyDescent="0.25">
      <c r="A72" s="15" t="s">
        <v>23</v>
      </c>
      <c r="B72" s="15" t="s">
        <v>59</v>
      </c>
      <c r="C72" s="15" t="s">
        <v>74</v>
      </c>
      <c r="D72" s="15" t="s">
        <v>87</v>
      </c>
      <c r="E72" s="15" t="s">
        <v>14</v>
      </c>
      <c r="F72" s="16">
        <v>1402.7666666666664</v>
      </c>
      <c r="G72" s="16">
        <v>1402.7666666666664</v>
      </c>
      <c r="H72" s="14" t="str">
        <f t="shared" ref="H72:H135" si="3">B72&amp;D72&amp;E72</f>
        <v>Material useGlass - Primary material productiontonnes</v>
      </c>
      <c r="I72" s="14" t="str">
        <f t="shared" ref="I72:I135" si="4">"All"&amp;D72&amp;E72</f>
        <v>AllGlass - Primary material productiontonnes</v>
      </c>
      <c r="J72" s="14" t="str">
        <f t="shared" ref="J72:J135" si="5">"N/A"&amp;D72&amp;E72</f>
        <v>N/AGlass - Primary material productiontonnes</v>
      </c>
    </row>
    <row r="73" spans="1:10" ht="14.45" customHeight="1" x14ac:dyDescent="0.25">
      <c r="A73" s="15" t="s">
        <v>23</v>
      </c>
      <c r="B73" s="15" t="s">
        <v>59</v>
      </c>
      <c r="C73" s="15" t="s">
        <v>74</v>
      </c>
      <c r="D73" s="15" t="s">
        <v>88</v>
      </c>
      <c r="E73" s="15" t="s">
        <v>14</v>
      </c>
      <c r="F73" s="16">
        <v>823.18953918534748</v>
      </c>
      <c r="G73" s="16">
        <v>823.18953918534748</v>
      </c>
      <c r="H73" s="14" t="str">
        <f t="shared" si="3"/>
        <v>Material useGlass - Recycled sourcetonnes</v>
      </c>
      <c r="I73" s="14" t="str">
        <f t="shared" si="4"/>
        <v>AllGlass - Recycled sourcetonnes</v>
      </c>
      <c r="J73" s="14" t="str">
        <f t="shared" si="5"/>
        <v>N/AGlass - Recycled sourcetonnes</v>
      </c>
    </row>
    <row r="74" spans="1:10" ht="14.45" customHeight="1" x14ac:dyDescent="0.25">
      <c r="A74" s="15" t="s">
        <v>23</v>
      </c>
      <c r="B74" s="15" t="s">
        <v>59</v>
      </c>
      <c r="C74" s="15" t="s">
        <v>60</v>
      </c>
      <c r="D74" s="15" t="s">
        <v>89</v>
      </c>
      <c r="E74" s="15" t="s">
        <v>14</v>
      </c>
      <c r="F74" s="16">
        <v>1861.7510183500001</v>
      </c>
      <c r="G74" s="16">
        <v>1861.7513799903556</v>
      </c>
      <c r="H74" s="14" t="str">
        <f t="shared" si="3"/>
        <v>Material useInsulation - Primary material productiontonnes</v>
      </c>
      <c r="I74" s="14" t="str">
        <f t="shared" si="4"/>
        <v>AllInsulation - Primary material productiontonnes</v>
      </c>
      <c r="J74" s="14" t="str">
        <f t="shared" si="5"/>
        <v>N/AInsulation - Primary material productiontonnes</v>
      </c>
    </row>
    <row r="75" spans="1:10" ht="14.45" customHeight="1" x14ac:dyDescent="0.25">
      <c r="A75" s="15" t="s">
        <v>23</v>
      </c>
      <c r="B75" s="15" t="s">
        <v>59</v>
      </c>
      <c r="C75" s="15" t="s">
        <v>60</v>
      </c>
      <c r="D75" s="15" t="s">
        <v>90</v>
      </c>
      <c r="E75" s="15" t="s">
        <v>14</v>
      </c>
      <c r="F75" s="16">
        <v>1852.080891521422</v>
      </c>
      <c r="G75" s="16">
        <v>1852.0812531617776</v>
      </c>
      <c r="H75" s="14" t="str">
        <f t="shared" si="3"/>
        <v>Material useInsulation - Recycled sourcetonnes</v>
      </c>
      <c r="I75" s="14" t="str">
        <f t="shared" si="4"/>
        <v>AllInsulation - Recycled sourcetonnes</v>
      </c>
      <c r="J75" s="14" t="str">
        <f t="shared" si="5"/>
        <v>N/AInsulation - Recycled sourcetonnes</v>
      </c>
    </row>
    <row r="76" spans="1:10" ht="14.45" customHeight="1" x14ac:dyDescent="0.25">
      <c r="A76" s="15" t="s">
        <v>23</v>
      </c>
      <c r="B76" s="15" t="s">
        <v>59</v>
      </c>
      <c r="C76" s="15" t="s">
        <v>91</v>
      </c>
      <c r="D76" s="15" t="s">
        <v>92</v>
      </c>
      <c r="E76" s="15" t="s">
        <v>14</v>
      </c>
      <c r="F76" s="16">
        <v>9122.6364000000012</v>
      </c>
      <c r="G76" s="16">
        <v>9108.727308510066</v>
      </c>
      <c r="H76" s="14" t="str">
        <f t="shared" si="3"/>
        <v>Material useMetal: aluminium cans and foil (excl. forming) - Primary material productiontonnes</v>
      </c>
      <c r="I76" s="14" t="str">
        <f t="shared" si="4"/>
        <v>AllMetal: aluminium cans and foil (excl. forming) - Primary material productiontonnes</v>
      </c>
      <c r="J76" s="14" t="str">
        <f t="shared" si="5"/>
        <v>N/AMetal: aluminium cans and foil (excl. forming) - Primary material productiontonnes</v>
      </c>
    </row>
    <row r="77" spans="1:10" ht="14.45" customHeight="1" x14ac:dyDescent="0.25">
      <c r="A77" s="15" t="s">
        <v>23</v>
      </c>
      <c r="B77" s="15" t="s">
        <v>59</v>
      </c>
      <c r="C77" s="15" t="s">
        <v>91</v>
      </c>
      <c r="D77" s="15" t="s">
        <v>93</v>
      </c>
      <c r="E77" s="15" t="s">
        <v>14</v>
      </c>
      <c r="F77" s="16">
        <v>999.39628000000005</v>
      </c>
      <c r="G77" s="16">
        <v>990.47809780939599</v>
      </c>
      <c r="H77" s="14" t="str">
        <f t="shared" si="3"/>
        <v>Material useMetal: aluminium cans and foil (excl. forming) - Recycled sourcetonnes</v>
      </c>
      <c r="I77" s="14" t="str">
        <f t="shared" si="4"/>
        <v>AllMetal: aluminium cans and foil (excl. forming) - Recycled sourcetonnes</v>
      </c>
      <c r="J77" s="14" t="str">
        <f t="shared" si="5"/>
        <v>N/AMetal: aluminium cans and foil (excl. forming) - Recycled sourcetonnes</v>
      </c>
    </row>
    <row r="78" spans="1:10" ht="14.45" customHeight="1" x14ac:dyDescent="0.25">
      <c r="A78" s="15" t="s">
        <v>23</v>
      </c>
      <c r="B78" s="15" t="s">
        <v>59</v>
      </c>
      <c r="C78" s="15" t="s">
        <v>91</v>
      </c>
      <c r="D78" s="15" t="s">
        <v>94</v>
      </c>
      <c r="E78" s="15" t="s">
        <v>14</v>
      </c>
      <c r="F78" s="16">
        <v>5268.5564000000004</v>
      </c>
      <c r="G78" s="16">
        <v>5254.6473085100661</v>
      </c>
      <c r="H78" s="14" t="str">
        <f t="shared" si="3"/>
        <v>Material useMetal: mixed cans - Primary material productiontonnes</v>
      </c>
      <c r="I78" s="14" t="str">
        <f t="shared" si="4"/>
        <v>AllMetal: mixed cans - Primary material productiontonnes</v>
      </c>
      <c r="J78" s="14" t="str">
        <f t="shared" si="5"/>
        <v>N/AMetal: mixed cans - Primary material productiontonnes</v>
      </c>
    </row>
    <row r="79" spans="1:10" ht="14.45" customHeight="1" x14ac:dyDescent="0.25">
      <c r="A79" s="15" t="s">
        <v>23</v>
      </c>
      <c r="B79" s="15" t="s">
        <v>59</v>
      </c>
      <c r="C79" s="15" t="s">
        <v>91</v>
      </c>
      <c r="D79" s="15" t="s">
        <v>95</v>
      </c>
      <c r="E79" s="15" t="s">
        <v>14</v>
      </c>
      <c r="F79" s="16">
        <v>1473.7899568</v>
      </c>
      <c r="G79" s="16">
        <v>1461.6775926578252</v>
      </c>
      <c r="H79" s="14" t="str">
        <f t="shared" si="3"/>
        <v>Material useMetal: mixed cans - Recycled sourcetonnes</v>
      </c>
      <c r="I79" s="14" t="str">
        <f t="shared" si="4"/>
        <v>AllMetal: mixed cans - Recycled sourcetonnes</v>
      </c>
      <c r="J79" s="14" t="str">
        <f t="shared" si="5"/>
        <v>N/AMetal: mixed cans - Recycled sourcetonnes</v>
      </c>
    </row>
    <row r="80" spans="1:10" ht="14.45" customHeight="1" x14ac:dyDescent="0.25">
      <c r="A80" s="15" t="s">
        <v>23</v>
      </c>
      <c r="B80" s="15" t="s">
        <v>59</v>
      </c>
      <c r="C80" s="15" t="s">
        <v>91</v>
      </c>
      <c r="D80" s="15" t="s">
        <v>96</v>
      </c>
      <c r="E80" s="15" t="s">
        <v>14</v>
      </c>
      <c r="F80" s="16">
        <v>3682.6829001536098</v>
      </c>
      <c r="G80" s="16">
        <v>3669.4361463536734</v>
      </c>
      <c r="H80" s="14" t="str">
        <f t="shared" si="3"/>
        <v>Material useMetal: scrap metal - Primary material productiontonnes</v>
      </c>
      <c r="I80" s="14" t="str">
        <f t="shared" si="4"/>
        <v>AllMetal: scrap metal - Primary material productiontonnes</v>
      </c>
      <c r="J80" s="14" t="str">
        <f t="shared" si="5"/>
        <v>N/AMetal: scrap metal - Primary material productiontonnes</v>
      </c>
    </row>
    <row r="81" spans="1:10" ht="14.45" customHeight="1" x14ac:dyDescent="0.25">
      <c r="A81" s="15" t="s">
        <v>23</v>
      </c>
      <c r="B81" s="15" t="s">
        <v>59</v>
      </c>
      <c r="C81" s="15" t="s">
        <v>91</v>
      </c>
      <c r="D81" s="15" t="s">
        <v>97</v>
      </c>
      <c r="E81" s="15" t="s">
        <v>14</v>
      </c>
      <c r="F81" s="16">
        <v>1633.1778227342547</v>
      </c>
      <c r="G81" s="16">
        <v>1620.2760626646871</v>
      </c>
      <c r="H81" s="14" t="str">
        <f t="shared" si="3"/>
        <v>Material useMetal: scrap metal - Recycled sourcetonnes</v>
      </c>
      <c r="I81" s="14" t="str">
        <f t="shared" si="4"/>
        <v>AllMetal: scrap metal - Recycled sourcetonnes</v>
      </c>
      <c r="J81" s="14" t="str">
        <f t="shared" si="5"/>
        <v>N/AMetal: scrap metal - Recycled sourcetonnes</v>
      </c>
    </row>
    <row r="82" spans="1:10" ht="14.45" customHeight="1" x14ac:dyDescent="0.25">
      <c r="A82" s="15" t="s">
        <v>23</v>
      </c>
      <c r="B82" s="15" t="s">
        <v>59</v>
      </c>
      <c r="C82" s="15" t="s">
        <v>91</v>
      </c>
      <c r="D82" s="15" t="s">
        <v>98</v>
      </c>
      <c r="E82" s="15" t="s">
        <v>14</v>
      </c>
      <c r="F82" s="16">
        <v>3100.6363999999999</v>
      </c>
      <c r="G82" s="16">
        <v>3086.7273085100669</v>
      </c>
      <c r="H82" s="14" t="str">
        <f t="shared" si="3"/>
        <v>Material useMetal: steel cans - Primary material productiontonnes</v>
      </c>
      <c r="I82" s="14" t="str">
        <f t="shared" si="4"/>
        <v>AllMetal: steel cans - Primary material productiontonnes</v>
      </c>
      <c r="J82" s="14" t="str">
        <f t="shared" si="5"/>
        <v>N/AMetal: steel cans - Primary material productiontonnes</v>
      </c>
    </row>
    <row r="83" spans="1:10" ht="14.45" customHeight="1" x14ac:dyDescent="0.25">
      <c r="A83" s="15" t="s">
        <v>23</v>
      </c>
      <c r="B83" s="15" t="s">
        <v>59</v>
      </c>
      <c r="C83" s="15" t="s">
        <v>91</v>
      </c>
      <c r="D83" s="15" t="s">
        <v>99</v>
      </c>
      <c r="E83" s="15" t="s">
        <v>14</v>
      </c>
      <c r="F83" s="16">
        <v>1740.6363999999999</v>
      </c>
      <c r="G83" s="16">
        <v>1726.7273085100669</v>
      </c>
      <c r="H83" s="14" t="str">
        <f t="shared" si="3"/>
        <v>Material useMetal: steel cans - Recycled sourcetonnes</v>
      </c>
      <c r="I83" s="14" t="str">
        <f t="shared" si="4"/>
        <v>AllMetal: steel cans - Recycled sourcetonnes</v>
      </c>
      <c r="J83" s="14" t="str">
        <f t="shared" si="5"/>
        <v>N/AMetal: steel cans - Recycled sourcetonnes</v>
      </c>
    </row>
    <row r="84" spans="1:10" ht="14.45" customHeight="1" x14ac:dyDescent="0.25">
      <c r="A84" s="15" t="s">
        <v>23</v>
      </c>
      <c r="B84" s="15" t="s">
        <v>59</v>
      </c>
      <c r="C84" s="15" t="s">
        <v>60</v>
      </c>
      <c r="D84" s="15" t="s">
        <v>100</v>
      </c>
      <c r="E84" s="15" t="s">
        <v>14</v>
      </c>
      <c r="F84" s="16">
        <v>4018.0029522947366</v>
      </c>
      <c r="G84" s="16">
        <v>4005.1377747239953</v>
      </c>
      <c r="H84" s="14" t="str">
        <f t="shared" si="3"/>
        <v>Material useMetals - Primary material productiontonnes</v>
      </c>
      <c r="I84" s="14" t="str">
        <f t="shared" si="4"/>
        <v>AllMetals - Primary material productiontonnes</v>
      </c>
      <c r="J84" s="14" t="str">
        <f t="shared" si="5"/>
        <v>N/AMetals - Primary material productiontonnes</v>
      </c>
    </row>
    <row r="85" spans="1:10" ht="14.45" customHeight="1" x14ac:dyDescent="0.25">
      <c r="A85" s="15" t="s">
        <v>23</v>
      </c>
      <c r="B85" s="15" t="s">
        <v>59</v>
      </c>
      <c r="C85" s="15" t="s">
        <v>60</v>
      </c>
      <c r="D85" s="15" t="s">
        <v>101</v>
      </c>
      <c r="E85" s="15" t="s">
        <v>14</v>
      </c>
      <c r="F85" s="16">
        <v>1571.2703707999999</v>
      </c>
      <c r="G85" s="16">
        <v>1558.9489396634488</v>
      </c>
      <c r="H85" s="14" t="str">
        <f t="shared" si="3"/>
        <v>Material useMetals - Recycled sourcetonnes</v>
      </c>
      <c r="I85" s="14" t="str">
        <f t="shared" si="4"/>
        <v>AllMetals - Recycled sourcetonnes</v>
      </c>
      <c r="J85" s="14" t="str">
        <f t="shared" si="5"/>
        <v>N/AMetals - Recycled sourcetonnes</v>
      </c>
    </row>
    <row r="86" spans="1:10" ht="14.45" customHeight="1" x14ac:dyDescent="0.25">
      <c r="A86" s="15" t="s">
        <v>23</v>
      </c>
      <c r="B86" s="15" t="s">
        <v>59</v>
      </c>
      <c r="C86" s="15" t="s">
        <v>60</v>
      </c>
      <c r="D86" s="15" t="s">
        <v>102</v>
      </c>
      <c r="E86" s="15" t="s">
        <v>14</v>
      </c>
      <c r="F86" s="16">
        <v>1401</v>
      </c>
      <c r="G86" s="16">
        <v>1401</v>
      </c>
      <c r="H86" s="14" t="str">
        <f t="shared" si="3"/>
        <v>Material useMineral oil - Primary material productiontonnes</v>
      </c>
      <c r="I86" s="14" t="str">
        <f t="shared" si="4"/>
        <v>AllMineral oil - Primary material productiontonnes</v>
      </c>
      <c r="J86" s="14" t="str">
        <f t="shared" si="5"/>
        <v>N/AMineral oil - Primary material productiontonnes</v>
      </c>
    </row>
    <row r="87" spans="1:10" ht="14.45" customHeight="1" x14ac:dyDescent="0.25">
      <c r="A87" s="15" t="s">
        <v>23</v>
      </c>
      <c r="B87" s="15" t="s">
        <v>59</v>
      </c>
      <c r="C87" s="15" t="s">
        <v>60</v>
      </c>
      <c r="D87" s="15" t="s">
        <v>103</v>
      </c>
      <c r="E87" s="15" t="s">
        <v>14</v>
      </c>
      <c r="F87" s="16">
        <v>676</v>
      </c>
      <c r="G87" s="16">
        <v>676</v>
      </c>
      <c r="H87" s="14" t="str">
        <f t="shared" si="3"/>
        <v>Material useMineral oil - Recycled sourcetonnes</v>
      </c>
      <c r="I87" s="14" t="str">
        <f t="shared" si="4"/>
        <v>AllMineral oil - Recycled sourcetonnes</v>
      </c>
      <c r="J87" s="14" t="str">
        <f t="shared" si="5"/>
        <v>N/AMineral oil - Recycled sourcetonnes</v>
      </c>
    </row>
    <row r="88" spans="1:10" ht="14.45" customHeight="1" x14ac:dyDescent="0.25">
      <c r="A88" s="15" t="s">
        <v>23</v>
      </c>
      <c r="B88" s="15" t="s">
        <v>59</v>
      </c>
      <c r="C88" s="15" t="s">
        <v>104</v>
      </c>
      <c r="D88" s="15" t="s">
        <v>105</v>
      </c>
      <c r="E88" s="15" t="s">
        <v>14</v>
      </c>
      <c r="F88" s="16">
        <v>828.86815599755687</v>
      </c>
      <c r="G88" s="16">
        <v>801.52176549810542</v>
      </c>
      <c r="H88" s="14" t="str">
        <f t="shared" si="3"/>
        <v>Material usePaper and board: board - Primary material productiontonnes</v>
      </c>
      <c r="I88" s="14" t="str">
        <f t="shared" si="4"/>
        <v>AllPaper and board: board - Primary material productiontonnes</v>
      </c>
      <c r="J88" s="14" t="str">
        <f t="shared" si="5"/>
        <v>N/APaper and board: board - Primary material productiontonnes</v>
      </c>
    </row>
    <row r="89" spans="1:10" ht="14.45" customHeight="1" x14ac:dyDescent="0.25">
      <c r="A89" s="15" t="s">
        <v>23</v>
      </c>
      <c r="B89" s="15" t="s">
        <v>59</v>
      </c>
      <c r="C89" s="15" t="s">
        <v>104</v>
      </c>
      <c r="D89" s="15" t="s">
        <v>106</v>
      </c>
      <c r="E89" s="15" t="s">
        <v>14</v>
      </c>
      <c r="F89" s="16">
        <v>719.55532375493851</v>
      </c>
      <c r="G89" s="16">
        <v>699.88183601894491</v>
      </c>
      <c r="H89" s="14" t="str">
        <f t="shared" si="3"/>
        <v>Material usePaper and board: board - Recycled sourcetonnes</v>
      </c>
      <c r="I89" s="14" t="str">
        <f t="shared" si="4"/>
        <v>AllPaper and board: board - Recycled sourcetonnes</v>
      </c>
      <c r="J89" s="14" t="str">
        <f t="shared" si="5"/>
        <v>N/APaper and board: board - Recycled sourcetonnes</v>
      </c>
    </row>
    <row r="90" spans="1:10" ht="14.45" customHeight="1" x14ac:dyDescent="0.25">
      <c r="A90" s="15" t="s">
        <v>23</v>
      </c>
      <c r="B90" s="15" t="s">
        <v>59</v>
      </c>
      <c r="C90" s="15" t="s">
        <v>104</v>
      </c>
      <c r="D90" s="15" t="s">
        <v>107</v>
      </c>
      <c r="E90" s="15" t="s">
        <v>14</v>
      </c>
      <c r="F90" s="16">
        <v>884.1607826337796</v>
      </c>
      <c r="G90" s="16">
        <v>868.06994451458229</v>
      </c>
      <c r="H90" s="14" t="str">
        <f t="shared" si="3"/>
        <v>Material usePaper and board: mixed - Primary material productiontonnes</v>
      </c>
      <c r="I90" s="14" t="str">
        <f t="shared" si="4"/>
        <v>AllPaper and board: mixed - Primary material productiontonnes</v>
      </c>
      <c r="J90" s="14" t="str">
        <f t="shared" si="5"/>
        <v>N/APaper and board: mixed - Primary material productiontonnes</v>
      </c>
    </row>
    <row r="91" spans="1:10" ht="14.45" customHeight="1" x14ac:dyDescent="0.25">
      <c r="A91" s="15" t="s">
        <v>23</v>
      </c>
      <c r="B91" s="15" t="s">
        <v>59</v>
      </c>
      <c r="C91" s="15" t="s">
        <v>104</v>
      </c>
      <c r="D91" s="15" t="s">
        <v>108</v>
      </c>
      <c r="E91" s="15" t="s">
        <v>14</v>
      </c>
      <c r="F91" s="16">
        <v>731.67375212018555</v>
      </c>
      <c r="G91" s="16">
        <v>718.56937316041797</v>
      </c>
      <c r="H91" s="14" t="str">
        <f t="shared" si="3"/>
        <v>Material usePaper and board: mixed - Recycled sourcetonnes</v>
      </c>
      <c r="I91" s="14" t="str">
        <f t="shared" si="4"/>
        <v>AllPaper and board: mixed - Recycled sourcetonnes</v>
      </c>
      <c r="J91" s="14" t="str">
        <f t="shared" si="5"/>
        <v>N/APaper and board: mixed - Recycled sourcetonnes</v>
      </c>
    </row>
    <row r="92" spans="1:10" ht="14.45" customHeight="1" x14ac:dyDescent="0.25">
      <c r="A92" s="15" t="s">
        <v>23</v>
      </c>
      <c r="B92" s="15" t="s">
        <v>59</v>
      </c>
      <c r="C92" s="15" t="s">
        <v>104</v>
      </c>
      <c r="D92" s="15" t="s">
        <v>109</v>
      </c>
      <c r="E92" s="15" t="s">
        <v>14</v>
      </c>
      <c r="F92" s="16">
        <v>919.39628000000005</v>
      </c>
      <c r="G92" s="16">
        <v>910.47809780939599</v>
      </c>
      <c r="H92" s="14" t="str">
        <f t="shared" si="3"/>
        <v>Material usePaper and board: paper - Primary material productiontonnes</v>
      </c>
      <c r="I92" s="14" t="str">
        <f t="shared" si="4"/>
        <v>AllPaper and board: paper - Primary material productiontonnes</v>
      </c>
      <c r="J92" s="14" t="str">
        <f t="shared" si="5"/>
        <v>N/APaper and board: paper - Primary material productiontonnes</v>
      </c>
    </row>
    <row r="93" spans="1:10" ht="14.45" customHeight="1" x14ac:dyDescent="0.25">
      <c r="A93" s="15" t="s">
        <v>23</v>
      </c>
      <c r="B93" s="15" t="s">
        <v>59</v>
      </c>
      <c r="C93" s="15" t="s">
        <v>104</v>
      </c>
      <c r="D93" s="15" t="s">
        <v>110</v>
      </c>
      <c r="E93" s="15" t="s">
        <v>14</v>
      </c>
      <c r="F93" s="16">
        <v>739.39628000000005</v>
      </c>
      <c r="G93" s="16">
        <v>730.47809780939599</v>
      </c>
      <c r="H93" s="14" t="str">
        <f t="shared" si="3"/>
        <v>Material usePaper and board: paper - Recycled sourcetonnes</v>
      </c>
      <c r="I93" s="14" t="str">
        <f t="shared" si="4"/>
        <v>AllPaper and board: paper - Recycled sourcetonnes</v>
      </c>
      <c r="J93" s="14" t="str">
        <f t="shared" si="5"/>
        <v>N/APaper and board: paper - Recycled sourcetonnes</v>
      </c>
    </row>
    <row r="94" spans="1:10" ht="14.45" customHeight="1" x14ac:dyDescent="0.25">
      <c r="A94" s="15" t="s">
        <v>23</v>
      </c>
      <c r="B94" s="15" t="s">
        <v>59</v>
      </c>
      <c r="C94" s="15" t="s">
        <v>60</v>
      </c>
      <c r="D94" s="15" t="s">
        <v>111</v>
      </c>
      <c r="E94" s="15" t="s">
        <v>14</v>
      </c>
      <c r="F94" s="16">
        <v>120.05000000000001</v>
      </c>
      <c r="G94" s="16">
        <v>120.05000000000001</v>
      </c>
      <c r="H94" s="14" t="str">
        <f t="shared" si="3"/>
        <v>Material usePlasterboard - Primary material productiontonnes</v>
      </c>
      <c r="I94" s="14" t="str">
        <f t="shared" si="4"/>
        <v>AllPlasterboard - Primary material productiontonnes</v>
      </c>
      <c r="J94" s="14" t="str">
        <f t="shared" si="5"/>
        <v>N/APlasterboard - Primary material productiontonnes</v>
      </c>
    </row>
    <row r="95" spans="1:10" ht="14.45" customHeight="1" x14ac:dyDescent="0.25">
      <c r="A95" s="15" t="s">
        <v>23</v>
      </c>
      <c r="B95" s="15" t="s">
        <v>59</v>
      </c>
      <c r="C95" s="15" t="s">
        <v>60</v>
      </c>
      <c r="D95" s="15" t="s">
        <v>112</v>
      </c>
      <c r="E95" s="15" t="s">
        <v>14</v>
      </c>
      <c r="F95" s="16">
        <v>32.17</v>
      </c>
      <c r="G95" s="16">
        <v>32.17</v>
      </c>
      <c r="H95" s="14" t="str">
        <f t="shared" si="3"/>
        <v>Material usePlasterboard - Recycled sourcetonnes</v>
      </c>
      <c r="I95" s="14" t="str">
        <f t="shared" si="4"/>
        <v>AllPlasterboard - Recycled sourcetonnes</v>
      </c>
      <c r="J95" s="14" t="str">
        <f t="shared" si="5"/>
        <v>N/APlasterboard - Recycled sourcetonnes</v>
      </c>
    </row>
    <row r="96" spans="1:10" ht="14.45" customHeight="1" x14ac:dyDescent="0.25">
      <c r="A96" s="15" t="s">
        <v>23</v>
      </c>
      <c r="B96" s="15" t="s">
        <v>59</v>
      </c>
      <c r="C96" s="15" t="s">
        <v>113</v>
      </c>
      <c r="D96" s="15" t="s">
        <v>114</v>
      </c>
      <c r="E96" s="15" t="s">
        <v>14</v>
      </c>
      <c r="F96" s="16">
        <v>2574.1647528352833</v>
      </c>
      <c r="G96" s="16">
        <v>2560.2556613453503</v>
      </c>
      <c r="H96" s="14" t="str">
        <f t="shared" si="3"/>
        <v>Material usePlastics: average plastic film - Primary material productiontonnes</v>
      </c>
      <c r="I96" s="14" t="str">
        <f t="shared" si="4"/>
        <v>AllPlastics: average plastic film - Primary material productiontonnes</v>
      </c>
      <c r="J96" s="14" t="str">
        <f t="shared" si="5"/>
        <v>N/APlastics: average plastic film - Primary material productiontonnes</v>
      </c>
    </row>
    <row r="97" spans="1:10" ht="14.45" customHeight="1" x14ac:dyDescent="0.25">
      <c r="A97" s="15" t="s">
        <v>23</v>
      </c>
      <c r="B97" s="15" t="s">
        <v>59</v>
      </c>
      <c r="C97" s="15" t="s">
        <v>113</v>
      </c>
      <c r="D97" s="15" t="s">
        <v>115</v>
      </c>
      <c r="E97" s="15" t="s">
        <v>14</v>
      </c>
      <c r="F97" s="16">
        <v>1894.6286272087464</v>
      </c>
      <c r="G97" s="16">
        <v>1890.7013543174714</v>
      </c>
      <c r="H97" s="14" t="str">
        <f t="shared" si="3"/>
        <v>Material usePlastics: average plastic film - Recycled sourcetonnes</v>
      </c>
      <c r="I97" s="14" t="str">
        <f t="shared" si="4"/>
        <v>AllPlastics: average plastic film - Recycled sourcetonnes</v>
      </c>
      <c r="J97" s="14" t="str">
        <f t="shared" si="5"/>
        <v>N/APlastics: average plastic film - Recycled sourcetonnes</v>
      </c>
    </row>
    <row r="98" spans="1:10" ht="14.45" customHeight="1" x14ac:dyDescent="0.25">
      <c r="A98" s="15" t="s">
        <v>23</v>
      </c>
      <c r="B98" s="15" t="s">
        <v>59</v>
      </c>
      <c r="C98" s="15" t="s">
        <v>113</v>
      </c>
      <c r="D98" s="15" t="s">
        <v>116</v>
      </c>
      <c r="E98" s="15" t="s">
        <v>14</v>
      </c>
      <c r="F98" s="16">
        <v>3276.7069334313005</v>
      </c>
      <c r="G98" s="16">
        <v>3263.9220153902234</v>
      </c>
      <c r="H98" s="14" t="str">
        <f t="shared" si="3"/>
        <v>Material usePlastics: average plastic rigid - Primary material productiontonnes</v>
      </c>
      <c r="I98" s="14" t="str">
        <f t="shared" si="4"/>
        <v>AllPlastics: average plastic rigid - Primary material productiontonnes</v>
      </c>
      <c r="J98" s="14" t="str">
        <f t="shared" si="5"/>
        <v>N/APlastics: average plastic rigid - Primary material productiontonnes</v>
      </c>
    </row>
    <row r="99" spans="1:10" ht="14.45" customHeight="1" x14ac:dyDescent="0.25">
      <c r="A99" s="15" t="s">
        <v>23</v>
      </c>
      <c r="B99" s="15" t="s">
        <v>59</v>
      </c>
      <c r="C99" s="15" t="s">
        <v>113</v>
      </c>
      <c r="D99" s="15" t="s">
        <v>117</v>
      </c>
      <c r="E99" s="15" t="s">
        <v>14</v>
      </c>
      <c r="F99" s="16">
        <v>2748.8329795793861</v>
      </c>
      <c r="G99" s="16">
        <v>2744.0924767186184</v>
      </c>
      <c r="H99" s="14" t="str">
        <f t="shared" si="3"/>
        <v>Material usePlastics: average plastic rigid - Recycled sourcetonnes</v>
      </c>
      <c r="I99" s="14" t="str">
        <f t="shared" si="4"/>
        <v>AllPlastics: average plastic rigid - Recycled sourcetonnes</v>
      </c>
      <c r="J99" s="14" t="str">
        <f t="shared" si="5"/>
        <v>N/APlastics: average plastic rigid - Recycled sourcetonnes</v>
      </c>
    </row>
    <row r="100" spans="1:10" ht="14.45" customHeight="1" x14ac:dyDescent="0.25">
      <c r="A100" s="15" t="s">
        <v>23</v>
      </c>
      <c r="B100" s="15" t="s">
        <v>59</v>
      </c>
      <c r="C100" s="15" t="s">
        <v>113</v>
      </c>
      <c r="D100" s="15" t="s">
        <v>118</v>
      </c>
      <c r="E100" s="15" t="s">
        <v>14</v>
      </c>
      <c r="F100" s="16">
        <v>3116.2915638696181</v>
      </c>
      <c r="G100" s="16">
        <v>3102.448505440294</v>
      </c>
      <c r="H100" s="14" t="str">
        <f t="shared" si="3"/>
        <v>Material usePlastics: average plastics - Primary material productiontonnes</v>
      </c>
      <c r="I100" s="14" t="str">
        <f t="shared" si="4"/>
        <v>AllPlastics: average plastics - Primary material productiontonnes</v>
      </c>
      <c r="J100" s="14" t="str">
        <f t="shared" si="5"/>
        <v>N/APlastics: average plastics - Primary material productiontonnes</v>
      </c>
    </row>
    <row r="101" spans="1:10" ht="14.45" customHeight="1" x14ac:dyDescent="0.25">
      <c r="A101" s="15" t="s">
        <v>23</v>
      </c>
      <c r="B101" s="15" t="s">
        <v>59</v>
      </c>
      <c r="C101" s="15" t="s">
        <v>113</v>
      </c>
      <c r="D101" s="15" t="s">
        <v>119</v>
      </c>
      <c r="E101" s="15" t="s">
        <v>14</v>
      </c>
      <c r="F101" s="16">
        <v>2326.530279895238</v>
      </c>
      <c r="G101" s="16">
        <v>2322.2242490188432</v>
      </c>
      <c r="H101" s="14" t="str">
        <f t="shared" si="3"/>
        <v>Material usePlastics: average plastics - Recycled sourcetonnes</v>
      </c>
      <c r="I101" s="14" t="str">
        <f t="shared" si="4"/>
        <v>AllPlastics: average plastics - Recycled sourcetonnes</v>
      </c>
      <c r="J101" s="14" t="str">
        <f t="shared" si="5"/>
        <v>N/APlastics: average plastics - Recycled sourcetonnes</v>
      </c>
    </row>
    <row r="102" spans="1:10" ht="14.45" customHeight="1" x14ac:dyDescent="0.25">
      <c r="A102" s="15" t="s">
        <v>23</v>
      </c>
      <c r="B102" s="15" t="s">
        <v>59</v>
      </c>
      <c r="C102" s="15" t="s">
        <v>113</v>
      </c>
      <c r="D102" s="15" t="s">
        <v>120</v>
      </c>
      <c r="E102" s="15" t="s">
        <v>14</v>
      </c>
      <c r="F102" s="16">
        <v>3269.8388922118374</v>
      </c>
      <c r="G102" s="16">
        <v>3255.9298007219054</v>
      </c>
      <c r="H102" s="14" t="str">
        <f t="shared" si="3"/>
        <v>Material usePlastics: HDPE (incl. forming) - Primary material productiontonnes</v>
      </c>
      <c r="I102" s="14" t="str">
        <f t="shared" si="4"/>
        <v>AllPlastics: HDPE (incl. forming) - Primary material productiontonnes</v>
      </c>
      <c r="J102" s="14" t="str">
        <f t="shared" si="5"/>
        <v>N/APlastics: HDPE (incl. forming) - Primary material productiontonnes</v>
      </c>
    </row>
    <row r="103" spans="1:10" ht="14.45" customHeight="1" x14ac:dyDescent="0.25">
      <c r="A103" s="15" t="s">
        <v>23</v>
      </c>
      <c r="B103" s="15" t="s">
        <v>59</v>
      </c>
      <c r="C103" s="15" t="s">
        <v>113</v>
      </c>
      <c r="D103" s="15" t="s">
        <v>121</v>
      </c>
      <c r="E103" s="15" t="s">
        <v>14</v>
      </c>
      <c r="F103" s="16">
        <v>2350.6163417001762</v>
      </c>
      <c r="G103" s="16">
        <v>2346.689068808902</v>
      </c>
      <c r="H103" s="14" t="str">
        <f t="shared" si="3"/>
        <v>Material usePlastics: HDPE (incl. forming) - Recycled sourcetonnes</v>
      </c>
      <c r="I103" s="14" t="str">
        <f t="shared" si="4"/>
        <v>AllPlastics: HDPE (incl. forming) - Recycled sourcetonnes</v>
      </c>
      <c r="J103" s="14" t="str">
        <f t="shared" si="5"/>
        <v>N/APlastics: HDPE (incl. forming) - Recycled sourcetonnes</v>
      </c>
    </row>
    <row r="104" spans="1:10" ht="14.45" customHeight="1" x14ac:dyDescent="0.25">
      <c r="A104" s="15" t="s">
        <v>23</v>
      </c>
      <c r="B104" s="15" t="s">
        <v>59</v>
      </c>
      <c r="C104" s="15" t="s">
        <v>113</v>
      </c>
      <c r="D104" s="15" t="s">
        <v>122</v>
      </c>
      <c r="E104" s="15" t="s">
        <v>14</v>
      </c>
      <c r="F104" s="16">
        <v>2600.6363999999999</v>
      </c>
      <c r="G104" s="16">
        <v>2586.7273085100669</v>
      </c>
      <c r="H104" s="14" t="str">
        <f t="shared" si="3"/>
        <v>Material usePlastics: LDPE and LLDPE (incl. forming) - Primary material productiontonnes</v>
      </c>
      <c r="I104" s="14" t="str">
        <f t="shared" si="4"/>
        <v>AllPlastics: LDPE and LLDPE (incl. forming) - Primary material productiontonnes</v>
      </c>
      <c r="J104" s="14" t="str">
        <f t="shared" si="5"/>
        <v>N/APlastics: LDPE and LLDPE (incl. forming) - Primary material productiontonnes</v>
      </c>
    </row>
    <row r="105" spans="1:10" ht="14.45" customHeight="1" x14ac:dyDescent="0.25">
      <c r="A105" s="15" t="s">
        <v>23</v>
      </c>
      <c r="B105" s="15" t="s">
        <v>59</v>
      </c>
      <c r="C105" s="15" t="s">
        <v>113</v>
      </c>
      <c r="D105" s="15" t="s">
        <v>123</v>
      </c>
      <c r="E105" s="15" t="s">
        <v>14</v>
      </c>
      <c r="F105" s="16">
        <v>1797.2226780767996</v>
      </c>
      <c r="G105" s="16">
        <v>1793.2954051855249</v>
      </c>
      <c r="H105" s="14" t="str">
        <f t="shared" si="3"/>
        <v>Material usePlastics: LDPE and LLDPE (incl. forming) - Recycled sourcetonnes</v>
      </c>
      <c r="I105" s="14" t="str">
        <f t="shared" si="4"/>
        <v>AllPlastics: LDPE and LLDPE (incl. forming) - Recycled sourcetonnes</v>
      </c>
      <c r="J105" s="14" t="str">
        <f t="shared" si="5"/>
        <v>N/APlastics: LDPE and LLDPE (incl. forming) - Recycled sourcetonnes</v>
      </c>
    </row>
    <row r="106" spans="1:10" ht="14.45" customHeight="1" x14ac:dyDescent="0.25">
      <c r="A106" s="15" t="s">
        <v>23</v>
      </c>
      <c r="B106" s="15" t="s">
        <v>59</v>
      </c>
      <c r="C106" s="15" t="s">
        <v>113</v>
      </c>
      <c r="D106" s="15" t="s">
        <v>124</v>
      </c>
      <c r="E106" s="15" t="s">
        <v>14</v>
      </c>
      <c r="F106" s="16">
        <v>4032.3924975609766</v>
      </c>
      <c r="G106" s="16">
        <v>4018.4834060710423</v>
      </c>
      <c r="H106" s="14" t="str">
        <f t="shared" si="3"/>
        <v>Material usePlastics: PET (incl. forming) - Primary material productiontonnes</v>
      </c>
      <c r="I106" s="14" t="str">
        <f t="shared" si="4"/>
        <v>AllPlastics: PET (incl. forming) - Primary material productiontonnes</v>
      </c>
      <c r="J106" s="14" t="str">
        <f t="shared" si="5"/>
        <v>N/APlastics: PET (incl. forming) - Primary material productiontonnes</v>
      </c>
    </row>
    <row r="107" spans="1:10" ht="14.45" customHeight="1" x14ac:dyDescent="0.25">
      <c r="A107" s="15" t="s">
        <v>23</v>
      </c>
      <c r="B107" s="15" t="s">
        <v>59</v>
      </c>
      <c r="C107" s="15" t="s">
        <v>113</v>
      </c>
      <c r="D107" s="15" t="s">
        <v>125</v>
      </c>
      <c r="E107" s="15" t="s">
        <v>14</v>
      </c>
      <c r="F107" s="16">
        <v>3125.2715672888985</v>
      </c>
      <c r="G107" s="16">
        <v>3121.3442943976229</v>
      </c>
      <c r="H107" s="14" t="str">
        <f t="shared" si="3"/>
        <v>Material usePlastics: PET (incl. forming) - Recycled sourcetonnes</v>
      </c>
      <c r="I107" s="14" t="str">
        <f t="shared" si="4"/>
        <v>AllPlastics: PET (incl. forming) - Recycled sourcetonnes</v>
      </c>
      <c r="J107" s="14" t="str">
        <f t="shared" si="5"/>
        <v>N/APlastics: PET (incl. forming) - Recycled sourcetonnes</v>
      </c>
    </row>
    <row r="108" spans="1:10" ht="14.45" customHeight="1" x14ac:dyDescent="0.25">
      <c r="A108" s="15" t="s">
        <v>23</v>
      </c>
      <c r="B108" s="15" t="s">
        <v>59</v>
      </c>
      <c r="C108" s="15" t="s">
        <v>113</v>
      </c>
      <c r="D108" s="15" t="s">
        <v>126</v>
      </c>
      <c r="E108" s="15" t="s">
        <v>14</v>
      </c>
      <c r="F108" s="16">
        <v>3104.7269923344943</v>
      </c>
      <c r="G108" s="16">
        <v>3090.8179008445618</v>
      </c>
      <c r="H108" s="14" t="str">
        <f t="shared" si="3"/>
        <v>Material usePlastics: PP (incl. forming) - Primary material productiontonnes</v>
      </c>
      <c r="I108" s="14" t="str">
        <f t="shared" si="4"/>
        <v>AllPlastics: PP (incl. forming) - Primary material productiontonnes</v>
      </c>
      <c r="J108" s="14" t="str">
        <f t="shared" si="5"/>
        <v>N/APlastics: PP (incl. forming) - Primary material productiontonnes</v>
      </c>
    </row>
    <row r="109" spans="1:10" ht="14.45" customHeight="1" x14ac:dyDescent="0.25">
      <c r="A109" s="15" t="s">
        <v>23</v>
      </c>
      <c r="B109" s="15" t="s">
        <v>59</v>
      </c>
      <c r="C109" s="15" t="s">
        <v>113</v>
      </c>
      <c r="D109" s="15" t="s">
        <v>127</v>
      </c>
      <c r="E109" s="15" t="s">
        <v>14</v>
      </c>
      <c r="F109" s="16">
        <v>2541.3132704112945</v>
      </c>
      <c r="G109" s="16">
        <v>2537.3859975200198</v>
      </c>
      <c r="H109" s="14" t="str">
        <f t="shared" si="3"/>
        <v>Material usePlastics: PP (incl. forming) - Recycled sourcetonnes</v>
      </c>
      <c r="I109" s="14" t="str">
        <f t="shared" si="4"/>
        <v>AllPlastics: PP (incl. forming) - Recycled sourcetonnes</v>
      </c>
      <c r="J109" s="14" t="str">
        <f t="shared" si="5"/>
        <v>N/APlastics: PP (incl. forming) - Recycled sourcetonnes</v>
      </c>
    </row>
    <row r="110" spans="1:10" ht="14.45" customHeight="1" x14ac:dyDescent="0.25">
      <c r="A110" s="15" t="s">
        <v>23</v>
      </c>
      <c r="B110" s="15" t="s">
        <v>59</v>
      </c>
      <c r="C110" s="15" t="s">
        <v>113</v>
      </c>
      <c r="D110" s="15" t="s">
        <v>128</v>
      </c>
      <c r="E110" s="15" t="s">
        <v>14</v>
      </c>
      <c r="F110" s="16">
        <v>3777.9489000000003</v>
      </c>
      <c r="G110" s="16">
        <v>3764.0398085100669</v>
      </c>
      <c r="H110" s="14" t="str">
        <f t="shared" si="3"/>
        <v>Material usePlastics: PS (incl. forming) - Primary material productiontonnes</v>
      </c>
      <c r="I110" s="14" t="str">
        <f t="shared" si="4"/>
        <v>AllPlastics: PS (incl. forming) - Primary material productiontonnes</v>
      </c>
      <c r="J110" s="14" t="str">
        <f t="shared" si="5"/>
        <v>N/APlastics: PS (incl. forming) - Primary material productiontonnes</v>
      </c>
    </row>
    <row r="111" spans="1:10" ht="14.45" customHeight="1" x14ac:dyDescent="0.25">
      <c r="A111" s="15" t="s">
        <v>23</v>
      </c>
      <c r="B111" s="15" t="s">
        <v>59</v>
      </c>
      <c r="C111" s="15" t="s">
        <v>113</v>
      </c>
      <c r="D111" s="15" t="s">
        <v>129</v>
      </c>
      <c r="E111" s="15" t="s">
        <v>14</v>
      </c>
      <c r="F111" s="16">
        <v>3198.9573171428574</v>
      </c>
      <c r="G111" s="16">
        <v>3187.0819919716205</v>
      </c>
      <c r="H111" s="14" t="str">
        <f t="shared" si="3"/>
        <v>Material usePlastics: PS (incl. forming) - Recycled sourcetonnes</v>
      </c>
      <c r="I111" s="14" t="str">
        <f t="shared" si="4"/>
        <v>AllPlastics: PS (incl. forming) - Recycled sourcetonnes</v>
      </c>
      <c r="J111" s="14" t="str">
        <f t="shared" si="5"/>
        <v>N/APlastics: PS (incl. forming) - Recycled sourcetonnes</v>
      </c>
    </row>
    <row r="112" spans="1:10" ht="14.45" customHeight="1" x14ac:dyDescent="0.25">
      <c r="A112" s="15" t="s">
        <v>23</v>
      </c>
      <c r="B112" s="15" t="s">
        <v>59</v>
      </c>
      <c r="C112" s="15" t="s">
        <v>113</v>
      </c>
      <c r="D112" s="15" t="s">
        <v>130</v>
      </c>
      <c r="E112" s="15" t="s">
        <v>14</v>
      </c>
      <c r="F112" s="16">
        <v>3413.0841611940295</v>
      </c>
      <c r="G112" s="16">
        <v>3399.175069704097</v>
      </c>
      <c r="H112" s="14" t="str">
        <f t="shared" si="3"/>
        <v>Material usePlastics: PVC (incl. forming) - Primary material productiontonnes</v>
      </c>
      <c r="I112" s="14" t="str">
        <f t="shared" si="4"/>
        <v>AllPlastics: PVC (incl. forming) - Primary material productiontonnes</v>
      </c>
      <c r="J112" s="14" t="str">
        <f t="shared" si="5"/>
        <v>N/APlastics: PVC (incl. forming) - Primary material productiontonnes</v>
      </c>
    </row>
    <row r="113" spans="1:10" ht="14.45" customHeight="1" x14ac:dyDescent="0.25">
      <c r="A113" s="15" t="s">
        <v>23</v>
      </c>
      <c r="B113" s="15" t="s">
        <v>59</v>
      </c>
      <c r="C113" s="15" t="s">
        <v>113</v>
      </c>
      <c r="D113" s="15" t="s">
        <v>131</v>
      </c>
      <c r="E113" s="15" t="s">
        <v>14</v>
      </c>
      <c r="F113" s="16">
        <v>2489.6704392708298</v>
      </c>
      <c r="G113" s="16">
        <v>2485.7431663795546</v>
      </c>
      <c r="H113" s="14" t="str">
        <f t="shared" si="3"/>
        <v>Material usePlastics: PVC (incl. forming) - Recycled sourcetonnes</v>
      </c>
      <c r="I113" s="14" t="str">
        <f t="shared" si="4"/>
        <v>AllPlastics: PVC (incl. forming) - Recycled sourcetonnes</v>
      </c>
      <c r="J113" s="14" t="str">
        <f t="shared" si="5"/>
        <v>N/APlastics: PVC (incl. forming) - Recycled sourcetonnes</v>
      </c>
    </row>
    <row r="114" spans="1:10" ht="14.45" customHeight="1" x14ac:dyDescent="0.25">
      <c r="A114" s="15" t="s">
        <v>23</v>
      </c>
      <c r="B114" s="15" t="s">
        <v>59</v>
      </c>
      <c r="C114" s="15" t="s">
        <v>60</v>
      </c>
      <c r="D114" s="15" t="s">
        <v>132</v>
      </c>
      <c r="E114" s="15" t="s">
        <v>14</v>
      </c>
      <c r="F114" s="16">
        <v>0.98470835000000001</v>
      </c>
      <c r="G114" s="16">
        <v>0.98491172324161069</v>
      </c>
      <c r="H114" s="14" t="str">
        <f t="shared" si="3"/>
        <v>Material useSoils - Recycled sourcetonnes</v>
      </c>
      <c r="I114" s="14" t="str">
        <f t="shared" si="4"/>
        <v>AllSoils - Recycled sourcetonnes</v>
      </c>
      <c r="J114" s="14" t="str">
        <f t="shared" si="5"/>
        <v>N/ASoils - Recycled sourcetonnes</v>
      </c>
    </row>
    <row r="115" spans="1:10" ht="14.45" customHeight="1" x14ac:dyDescent="0.25">
      <c r="A115" s="15" t="s">
        <v>23</v>
      </c>
      <c r="B115" s="15" t="s">
        <v>59</v>
      </c>
      <c r="C115" s="15" t="s">
        <v>60</v>
      </c>
      <c r="D115" s="15" t="s">
        <v>133</v>
      </c>
      <c r="E115" s="15" t="s">
        <v>14</v>
      </c>
      <c r="F115" s="16">
        <v>3335.5718997142853</v>
      </c>
      <c r="G115" s="16">
        <v>3335.5718997142853</v>
      </c>
      <c r="H115" s="14" t="str">
        <f t="shared" si="3"/>
        <v>Material useTyres - Primary material productiontonnes</v>
      </c>
      <c r="I115" s="14" t="str">
        <f t="shared" si="4"/>
        <v>AllTyres - Primary material productiontonnes</v>
      </c>
      <c r="J115" s="14" t="str">
        <f t="shared" si="5"/>
        <v>N/ATyres - Primary material productiontonnes</v>
      </c>
    </row>
    <row r="116" spans="1:10" ht="14.45" customHeight="1" x14ac:dyDescent="0.25">
      <c r="A116" s="15" t="s">
        <v>23</v>
      </c>
      <c r="B116" s="15" t="s">
        <v>59</v>
      </c>
      <c r="C116" s="15" t="s">
        <v>60</v>
      </c>
      <c r="D116" s="15" t="s">
        <v>134</v>
      </c>
      <c r="E116" s="15" t="s">
        <v>14</v>
      </c>
      <c r="F116" s="16">
        <v>731.21788984800003</v>
      </c>
      <c r="G116" s="16">
        <v>731.21788984800003</v>
      </c>
      <c r="H116" s="14" t="str">
        <f t="shared" si="3"/>
        <v>Material useTyres - Re-usedtonnes</v>
      </c>
      <c r="I116" s="14" t="str">
        <f t="shared" si="4"/>
        <v>AllTyres - Re-usedtonnes</v>
      </c>
      <c r="J116" s="14" t="str">
        <f t="shared" si="5"/>
        <v>N/ATyres - Re-usedtonnes</v>
      </c>
    </row>
    <row r="117" spans="1:10" ht="14.45" customHeight="1" x14ac:dyDescent="0.25">
      <c r="A117" s="15" t="s">
        <v>23</v>
      </c>
      <c r="B117" s="15" t="s">
        <v>59</v>
      </c>
      <c r="C117" s="15" t="s">
        <v>60</v>
      </c>
      <c r="D117" s="15" t="s">
        <v>135</v>
      </c>
      <c r="E117" s="15" t="s">
        <v>14</v>
      </c>
      <c r="F117" s="16">
        <v>312.61178017290251</v>
      </c>
      <c r="G117" s="16">
        <v>312.61178017290251</v>
      </c>
      <c r="H117" s="14" t="str">
        <f t="shared" si="3"/>
        <v>Material useWood - Primary material productiontonnes</v>
      </c>
      <c r="I117" s="14" t="str">
        <f t="shared" si="4"/>
        <v>AllWood - Primary material productiontonnes</v>
      </c>
      <c r="J117" s="14" t="str">
        <f t="shared" si="5"/>
        <v>N/AWood - Primary material productiontonnes</v>
      </c>
    </row>
    <row r="118" spans="1:10" ht="14.45" customHeight="1" x14ac:dyDescent="0.25">
      <c r="A118" s="15" t="s">
        <v>23</v>
      </c>
      <c r="B118" s="15" t="s">
        <v>59</v>
      </c>
      <c r="C118" s="15" t="s">
        <v>60</v>
      </c>
      <c r="D118" s="15" t="s">
        <v>136</v>
      </c>
      <c r="E118" s="15" t="s">
        <v>14</v>
      </c>
      <c r="F118" s="16">
        <v>112.96968372342414</v>
      </c>
      <c r="G118" s="16">
        <v>112.96968372342414</v>
      </c>
      <c r="H118" s="14" t="str">
        <f t="shared" si="3"/>
        <v>Material useWood - Recycled sourcetonnes</v>
      </c>
      <c r="I118" s="14" t="str">
        <f t="shared" si="4"/>
        <v>AllWood - Recycled sourcetonnes</v>
      </c>
      <c r="J118" s="14" t="str">
        <f t="shared" si="5"/>
        <v>N/AWood - Recycled sourcetonnes</v>
      </c>
    </row>
    <row r="119" spans="1:10" ht="14.45" customHeight="1" x14ac:dyDescent="0.25">
      <c r="A119" s="15" t="s">
        <v>23</v>
      </c>
      <c r="B119" s="15" t="s">
        <v>59</v>
      </c>
      <c r="C119" s="15" t="s">
        <v>60</v>
      </c>
      <c r="D119" s="15" t="s">
        <v>137</v>
      </c>
      <c r="E119" s="15" t="s">
        <v>14</v>
      </c>
      <c r="F119" s="16">
        <v>38.542879110746853</v>
      </c>
      <c r="G119" s="16">
        <v>38.542879110746853</v>
      </c>
      <c r="H119" s="14" t="str">
        <f t="shared" si="3"/>
        <v>Material useWood - Re-usedtonnes</v>
      </c>
      <c r="I119" s="14" t="str">
        <f t="shared" si="4"/>
        <v>AllWood - Re-usedtonnes</v>
      </c>
      <c r="J119" s="14" t="str">
        <f t="shared" si="5"/>
        <v>N/AWood - Re-usedtonnes</v>
      </c>
    </row>
    <row r="120" spans="1:10" ht="14.45" customHeight="1" x14ac:dyDescent="0.25">
      <c r="A120" s="15" t="s">
        <v>10</v>
      </c>
      <c r="B120" s="15" t="s">
        <v>138</v>
      </c>
      <c r="C120" s="15" t="s">
        <v>139</v>
      </c>
      <c r="D120" s="15" t="s">
        <v>140</v>
      </c>
      <c r="E120" s="15" t="s">
        <v>141</v>
      </c>
      <c r="F120" s="16">
        <v>2540</v>
      </c>
      <c r="G120" s="16">
        <v>2540</v>
      </c>
      <c r="H120" s="14" t="str">
        <f t="shared" si="3"/>
        <v>ProcessDesfluranekg</v>
      </c>
      <c r="I120" s="14" t="str">
        <f t="shared" si="4"/>
        <v>AllDesfluranekg</v>
      </c>
      <c r="J120" s="14" t="str">
        <f t="shared" si="5"/>
        <v>N/ADesfluranekg</v>
      </c>
    </row>
    <row r="121" spans="1:10" ht="14.45" customHeight="1" x14ac:dyDescent="0.25">
      <c r="A121" s="15" t="s">
        <v>10</v>
      </c>
      <c r="B121" s="15" t="s">
        <v>138</v>
      </c>
      <c r="C121" s="15" t="s">
        <v>139</v>
      </c>
      <c r="D121" s="15" t="s">
        <v>142</v>
      </c>
      <c r="E121" s="15" t="s">
        <v>141</v>
      </c>
      <c r="F121" s="16">
        <v>130</v>
      </c>
      <c r="G121" s="16">
        <v>130</v>
      </c>
      <c r="H121" s="14" t="str">
        <f t="shared" si="3"/>
        <v>ProcessSevofluranekg</v>
      </c>
      <c r="I121" s="14" t="str">
        <f t="shared" si="4"/>
        <v>AllSevofluranekg</v>
      </c>
      <c r="J121" s="14" t="str">
        <f t="shared" si="5"/>
        <v>N/ASevofluranekg</v>
      </c>
    </row>
    <row r="122" spans="1:10" ht="14.45" customHeight="1" x14ac:dyDescent="0.25">
      <c r="A122" s="15" t="s">
        <v>10</v>
      </c>
      <c r="B122" s="15" t="s">
        <v>138</v>
      </c>
      <c r="C122" s="15" t="s">
        <v>139</v>
      </c>
      <c r="D122" s="15" t="s">
        <v>143</v>
      </c>
      <c r="E122" s="15" t="s">
        <v>141</v>
      </c>
      <c r="F122" s="16">
        <v>510</v>
      </c>
      <c r="G122" s="16">
        <v>510</v>
      </c>
      <c r="H122" s="14" t="str">
        <f t="shared" si="3"/>
        <v>ProcessIsoflurane kg</v>
      </c>
      <c r="I122" s="14" t="str">
        <f t="shared" si="4"/>
        <v>AllIsoflurane kg</v>
      </c>
      <c r="J122" s="14" t="str">
        <f t="shared" si="5"/>
        <v>N/AIsoflurane kg</v>
      </c>
    </row>
    <row r="123" spans="1:10" ht="14.45" customHeight="1" x14ac:dyDescent="0.25">
      <c r="A123" s="15" t="s">
        <v>10</v>
      </c>
      <c r="B123" s="15" t="s">
        <v>138</v>
      </c>
      <c r="C123" s="15" t="s">
        <v>139</v>
      </c>
      <c r="D123" s="15" t="s">
        <v>144</v>
      </c>
      <c r="E123" s="15" t="s">
        <v>141</v>
      </c>
      <c r="F123" s="16">
        <v>298</v>
      </c>
      <c r="G123" s="16">
        <v>298</v>
      </c>
      <c r="H123" s="14" t="str">
        <f t="shared" si="3"/>
        <v>ProcessAnaesthetic Nitrous Oxide kg</v>
      </c>
      <c r="I123" s="14" t="str">
        <f t="shared" si="4"/>
        <v>AllAnaesthetic Nitrous Oxide kg</v>
      </c>
      <c r="J123" s="14" t="str">
        <f t="shared" si="5"/>
        <v>N/AAnaesthetic Nitrous Oxide kg</v>
      </c>
    </row>
    <row r="124" spans="1:10" ht="14.45" customHeight="1" x14ac:dyDescent="0.25">
      <c r="A124" s="15" t="s">
        <v>10</v>
      </c>
      <c r="B124" s="15" t="s">
        <v>145</v>
      </c>
      <c r="C124" s="15" t="s">
        <v>139</v>
      </c>
      <c r="D124" s="15" t="s">
        <v>146</v>
      </c>
      <c r="E124" s="15" t="s">
        <v>141</v>
      </c>
      <c r="F124" s="16">
        <v>1430</v>
      </c>
      <c r="G124" s="16">
        <v>1300</v>
      </c>
      <c r="H124" s="14" t="str">
        <f t="shared" si="3"/>
        <v>RefrigerantsHFC-134akg</v>
      </c>
      <c r="I124" s="14" t="str">
        <f t="shared" si="4"/>
        <v>AllHFC-134akg</v>
      </c>
      <c r="J124" s="14" t="str">
        <f t="shared" si="5"/>
        <v>N/AHFC-134akg</v>
      </c>
    </row>
    <row r="125" spans="1:10" ht="14.45" customHeight="1" x14ac:dyDescent="0.25">
      <c r="A125" s="15" t="s">
        <v>10</v>
      </c>
      <c r="B125" s="15" t="s">
        <v>145</v>
      </c>
      <c r="C125" s="15" t="s">
        <v>139</v>
      </c>
      <c r="D125" s="15" t="s">
        <v>147</v>
      </c>
      <c r="E125" s="15" t="s">
        <v>141</v>
      </c>
      <c r="F125" s="16">
        <v>675</v>
      </c>
      <c r="G125" s="16">
        <v>677</v>
      </c>
      <c r="H125" s="14" t="str">
        <f t="shared" si="3"/>
        <v>RefrigerantsHFC-32kg</v>
      </c>
      <c r="I125" s="14" t="str">
        <f t="shared" si="4"/>
        <v>AllHFC-32kg</v>
      </c>
      <c r="J125" s="14" t="str">
        <f t="shared" si="5"/>
        <v>N/AHFC-32kg</v>
      </c>
    </row>
    <row r="126" spans="1:10" ht="14.45" customHeight="1" x14ac:dyDescent="0.25">
      <c r="A126" s="15" t="s">
        <v>10</v>
      </c>
      <c r="B126" s="15" t="s">
        <v>145</v>
      </c>
      <c r="C126" s="15" t="s">
        <v>148</v>
      </c>
      <c r="D126" s="15" t="s">
        <v>149</v>
      </c>
      <c r="E126" s="15" t="s">
        <v>141</v>
      </c>
      <c r="F126" s="16">
        <v>3922</v>
      </c>
      <c r="G126" s="16">
        <v>3943</v>
      </c>
      <c r="H126" s="14" t="str">
        <f t="shared" si="3"/>
        <v>RefrigerantsR404Akg</v>
      </c>
      <c r="I126" s="14" t="str">
        <f t="shared" si="4"/>
        <v>AllR404Akg</v>
      </c>
      <c r="J126" s="14" t="str">
        <f t="shared" si="5"/>
        <v>N/AR404Akg</v>
      </c>
    </row>
    <row r="127" spans="1:10" ht="14.45" customHeight="1" x14ac:dyDescent="0.25">
      <c r="A127" s="15" t="s">
        <v>10</v>
      </c>
      <c r="B127" s="15" t="s">
        <v>145</v>
      </c>
      <c r="C127" s="15" t="s">
        <v>148</v>
      </c>
      <c r="D127" s="15" t="s">
        <v>150</v>
      </c>
      <c r="E127" s="15" t="s">
        <v>141</v>
      </c>
      <c r="F127" s="16">
        <v>1774</v>
      </c>
      <c r="G127" s="16">
        <v>1624</v>
      </c>
      <c r="H127" s="14" t="str">
        <f t="shared" si="3"/>
        <v>RefrigerantsR407Ckg</v>
      </c>
      <c r="I127" s="14" t="str">
        <f t="shared" si="4"/>
        <v>AllR407Ckg</v>
      </c>
      <c r="J127" s="14" t="str">
        <f t="shared" si="5"/>
        <v>N/AR407Ckg</v>
      </c>
    </row>
    <row r="128" spans="1:10" ht="14.45" customHeight="1" x14ac:dyDescent="0.25">
      <c r="A128" s="15" t="s">
        <v>10</v>
      </c>
      <c r="B128" s="15" t="s">
        <v>145</v>
      </c>
      <c r="C128" s="15" t="s">
        <v>148</v>
      </c>
      <c r="D128" s="15" t="s">
        <v>151</v>
      </c>
      <c r="E128" s="15" t="s">
        <v>141</v>
      </c>
      <c r="F128" s="16">
        <v>2088</v>
      </c>
      <c r="G128" s="16">
        <v>1924</v>
      </c>
      <c r="H128" s="14" t="str">
        <f t="shared" si="3"/>
        <v>RefrigerantsR410Akg</v>
      </c>
      <c r="I128" s="14" t="str">
        <f t="shared" si="4"/>
        <v>AllR410Akg</v>
      </c>
      <c r="J128" s="14" t="str">
        <f t="shared" si="5"/>
        <v>N/AR410Akg</v>
      </c>
    </row>
    <row r="129" spans="1:10" ht="14.45" customHeight="1" x14ac:dyDescent="0.25">
      <c r="A129" s="15" t="s">
        <v>10</v>
      </c>
      <c r="B129" s="15" t="s">
        <v>145</v>
      </c>
      <c r="C129" s="15" t="s">
        <v>148</v>
      </c>
      <c r="D129" s="15" t="s">
        <v>152</v>
      </c>
      <c r="E129" s="15" t="s">
        <v>141</v>
      </c>
      <c r="F129" s="16">
        <v>2729</v>
      </c>
      <c r="G129" s="16">
        <v>2473</v>
      </c>
      <c r="H129" s="14" t="str">
        <f t="shared" si="3"/>
        <v>RefrigerantsR422Dkg</v>
      </c>
      <c r="I129" s="14" t="str">
        <f t="shared" si="4"/>
        <v>AllR422Dkg</v>
      </c>
      <c r="J129" s="14" t="str">
        <f t="shared" si="5"/>
        <v>N/AR422Dkg</v>
      </c>
    </row>
    <row r="130" spans="1:10" ht="14.45" customHeight="1" x14ac:dyDescent="0.25">
      <c r="A130" s="15" t="s">
        <v>10</v>
      </c>
      <c r="B130" s="15" t="s">
        <v>145</v>
      </c>
      <c r="C130" s="15" t="s">
        <v>148</v>
      </c>
      <c r="D130" s="15" t="s">
        <v>153</v>
      </c>
      <c r="E130" s="15" t="s">
        <v>141</v>
      </c>
      <c r="F130" s="16">
        <v>2592</v>
      </c>
      <c r="G130" s="16">
        <v>2350</v>
      </c>
      <c r="H130" s="14" t="str">
        <f t="shared" si="3"/>
        <v>RefrigerantsR422Ekg</v>
      </c>
      <c r="I130" s="14" t="str">
        <f t="shared" si="4"/>
        <v>AllR422Ekg</v>
      </c>
      <c r="J130" s="14" t="str">
        <f t="shared" si="5"/>
        <v>N/AR422Ekg</v>
      </c>
    </row>
    <row r="131" spans="1:10" ht="14.45" customHeight="1" x14ac:dyDescent="0.25">
      <c r="A131" s="15" t="s">
        <v>10</v>
      </c>
      <c r="B131" s="15" t="s">
        <v>145</v>
      </c>
      <c r="C131" s="15" t="s">
        <v>148</v>
      </c>
      <c r="D131" s="15" t="s">
        <v>154</v>
      </c>
      <c r="E131" s="15" t="s">
        <v>141</v>
      </c>
      <c r="F131" s="16">
        <v>2280</v>
      </c>
      <c r="G131" s="16">
        <v>2274</v>
      </c>
      <c r="H131" s="14" t="str">
        <f t="shared" si="3"/>
        <v>RefrigerantsR423Akg</v>
      </c>
      <c r="I131" s="14" t="str">
        <f t="shared" si="4"/>
        <v>AllR423Akg</v>
      </c>
      <c r="J131" s="14" t="str">
        <f t="shared" si="5"/>
        <v>N/AR423Akg</v>
      </c>
    </row>
    <row r="132" spans="1:10" ht="14.45" customHeight="1" x14ac:dyDescent="0.25">
      <c r="A132" s="15" t="s">
        <v>10</v>
      </c>
      <c r="B132" s="15" t="s">
        <v>145</v>
      </c>
      <c r="C132" s="15" t="s">
        <v>148</v>
      </c>
      <c r="D132" s="15" t="s">
        <v>155</v>
      </c>
      <c r="E132" s="15" t="s">
        <v>141</v>
      </c>
      <c r="F132" s="16">
        <v>2440</v>
      </c>
      <c r="G132" s="16">
        <v>2212</v>
      </c>
      <c r="H132" s="14" t="str">
        <f t="shared" si="3"/>
        <v>RefrigerantsR424Akg</v>
      </c>
      <c r="I132" s="14" t="str">
        <f t="shared" si="4"/>
        <v>AllR424Akg</v>
      </c>
      <c r="J132" s="14" t="str">
        <f t="shared" si="5"/>
        <v>N/AR424Akg</v>
      </c>
    </row>
    <row r="133" spans="1:10" ht="14.45" customHeight="1" x14ac:dyDescent="0.25">
      <c r="A133" s="15" t="s">
        <v>10</v>
      </c>
      <c r="B133" s="15" t="s">
        <v>145</v>
      </c>
      <c r="C133" s="15" t="s">
        <v>148</v>
      </c>
      <c r="D133" s="15" t="s">
        <v>156</v>
      </c>
      <c r="E133" s="15" t="s">
        <v>141</v>
      </c>
      <c r="F133" s="16">
        <v>1505</v>
      </c>
      <c r="G133" s="16">
        <v>1431</v>
      </c>
      <c r="H133" s="14" t="str">
        <f t="shared" si="3"/>
        <v>RefrigerantsR425Akg</v>
      </c>
      <c r="I133" s="14" t="str">
        <f t="shared" si="4"/>
        <v>AllR425Akg</v>
      </c>
      <c r="J133" s="14" t="str">
        <f t="shared" si="5"/>
        <v>N/AR425Akg</v>
      </c>
    </row>
    <row r="134" spans="1:10" ht="14.45" customHeight="1" x14ac:dyDescent="0.25">
      <c r="A134" s="15" t="s">
        <v>10</v>
      </c>
      <c r="B134" s="15" t="s">
        <v>145</v>
      </c>
      <c r="C134" s="15" t="s">
        <v>148</v>
      </c>
      <c r="D134" s="15" t="s">
        <v>157</v>
      </c>
      <c r="E134" s="15" t="s">
        <v>141</v>
      </c>
      <c r="F134" s="16">
        <v>1508</v>
      </c>
      <c r="G134" s="16">
        <v>1371</v>
      </c>
      <c r="H134" s="14" t="str">
        <f t="shared" si="3"/>
        <v>RefrigerantsR426Akg</v>
      </c>
      <c r="I134" s="14" t="str">
        <f t="shared" si="4"/>
        <v>AllR426Akg</v>
      </c>
      <c r="J134" s="14" t="str">
        <f t="shared" si="5"/>
        <v>N/AR426Akg</v>
      </c>
    </row>
    <row r="135" spans="1:10" ht="14.45" customHeight="1" x14ac:dyDescent="0.25">
      <c r="A135" s="15" t="s">
        <v>10</v>
      </c>
      <c r="B135" s="15" t="s">
        <v>145</v>
      </c>
      <c r="C135" s="15" t="s">
        <v>148</v>
      </c>
      <c r="D135" s="15" t="s">
        <v>158</v>
      </c>
      <c r="E135" s="15" t="s">
        <v>141</v>
      </c>
      <c r="F135" s="16">
        <v>2138</v>
      </c>
      <c r="G135" s="16">
        <v>2024</v>
      </c>
      <c r="H135" s="14" t="str">
        <f t="shared" si="3"/>
        <v>RefrigerantsR427Akg</v>
      </c>
      <c r="I135" s="14" t="str">
        <f t="shared" si="4"/>
        <v>AllR427Akg</v>
      </c>
      <c r="J135" s="14" t="str">
        <f t="shared" si="5"/>
        <v>N/AR427Akg</v>
      </c>
    </row>
    <row r="136" spans="1:10" ht="14.45" customHeight="1" x14ac:dyDescent="0.25">
      <c r="A136" s="15" t="s">
        <v>10</v>
      </c>
      <c r="B136" s="15" t="s">
        <v>145</v>
      </c>
      <c r="C136" s="15" t="s">
        <v>148</v>
      </c>
      <c r="D136" s="15" t="s">
        <v>159</v>
      </c>
      <c r="E136" s="15" t="s">
        <v>141</v>
      </c>
      <c r="F136" s="16">
        <v>3607</v>
      </c>
      <c r="G136" s="16">
        <v>3417</v>
      </c>
      <c r="H136" s="14" t="str">
        <f t="shared" ref="H136:H199" si="6">B136&amp;D136&amp;E136</f>
        <v>RefrigerantsR428Akg</v>
      </c>
      <c r="I136" s="14" t="str">
        <f t="shared" ref="I136:I199" si="7">"All"&amp;D136&amp;E136</f>
        <v>AllR428Akg</v>
      </c>
      <c r="J136" s="14" t="str">
        <f t="shared" ref="J136:J199" si="8">"N/A"&amp;D136&amp;E136</f>
        <v>N/AR428Akg</v>
      </c>
    </row>
    <row r="137" spans="1:10" ht="14.45" customHeight="1" x14ac:dyDescent="0.25">
      <c r="A137" s="15" t="s">
        <v>10</v>
      </c>
      <c r="B137" s="15" t="s">
        <v>145</v>
      </c>
      <c r="C137" s="15" t="s">
        <v>148</v>
      </c>
      <c r="D137" s="15" t="s">
        <v>160</v>
      </c>
      <c r="E137" s="15" t="s">
        <v>141</v>
      </c>
      <c r="F137" s="16">
        <v>14</v>
      </c>
      <c r="G137" s="16">
        <v>15</v>
      </c>
      <c r="H137" s="14" t="str">
        <f t="shared" si="6"/>
        <v>RefrigerantsR429Akg</v>
      </c>
      <c r="I137" s="14" t="str">
        <f t="shared" si="7"/>
        <v>AllR429Akg</v>
      </c>
      <c r="J137" s="14" t="str">
        <f t="shared" si="8"/>
        <v>N/AR429Akg</v>
      </c>
    </row>
    <row r="138" spans="1:10" ht="14.45" customHeight="1" x14ac:dyDescent="0.25">
      <c r="A138" s="15" t="s">
        <v>10</v>
      </c>
      <c r="B138" s="15" t="s">
        <v>145</v>
      </c>
      <c r="C138" s="15" t="s">
        <v>148</v>
      </c>
      <c r="D138" s="15" t="s">
        <v>161</v>
      </c>
      <c r="E138" s="15" t="s">
        <v>141</v>
      </c>
      <c r="F138" s="16">
        <v>95</v>
      </c>
      <c r="G138" s="16">
        <v>106</v>
      </c>
      <c r="H138" s="14" t="str">
        <f t="shared" si="6"/>
        <v>RefrigerantsR430Akg</v>
      </c>
      <c r="I138" s="14" t="str">
        <f t="shared" si="7"/>
        <v>AllR430Akg</v>
      </c>
      <c r="J138" s="14" t="str">
        <f t="shared" si="8"/>
        <v>N/AR430Akg</v>
      </c>
    </row>
    <row r="139" spans="1:10" ht="14.45" customHeight="1" x14ac:dyDescent="0.25">
      <c r="A139" s="15" t="s">
        <v>10</v>
      </c>
      <c r="B139" s="15" t="s">
        <v>145</v>
      </c>
      <c r="C139" s="15" t="s">
        <v>148</v>
      </c>
      <c r="D139" s="15" t="s">
        <v>162</v>
      </c>
      <c r="E139" s="15" t="s">
        <v>141</v>
      </c>
      <c r="F139" s="16">
        <v>38</v>
      </c>
      <c r="G139" s="16">
        <v>40</v>
      </c>
      <c r="H139" s="14" t="str">
        <f t="shared" si="6"/>
        <v>RefrigerantsR431Akg</v>
      </c>
      <c r="I139" s="14" t="str">
        <f t="shared" si="7"/>
        <v>AllR431Akg</v>
      </c>
      <c r="J139" s="14" t="str">
        <f t="shared" si="8"/>
        <v>N/AR431Akg</v>
      </c>
    </row>
    <row r="140" spans="1:10" ht="14.45" customHeight="1" x14ac:dyDescent="0.25">
      <c r="A140" s="15" t="s">
        <v>10</v>
      </c>
      <c r="B140" s="15" t="s">
        <v>145</v>
      </c>
      <c r="C140" s="15" t="s">
        <v>148</v>
      </c>
      <c r="D140" s="15" t="s">
        <v>163</v>
      </c>
      <c r="E140" s="15" t="s">
        <v>141</v>
      </c>
      <c r="F140" s="16">
        <v>2</v>
      </c>
      <c r="G140" s="16">
        <v>1.5</v>
      </c>
      <c r="H140" s="14" t="str">
        <f t="shared" si="6"/>
        <v>RefrigerantsR432Akg</v>
      </c>
      <c r="I140" s="14" t="str">
        <f t="shared" si="7"/>
        <v>AllR432Akg</v>
      </c>
      <c r="J140" s="14" t="str">
        <f t="shared" si="8"/>
        <v>N/AR432Akg</v>
      </c>
    </row>
    <row r="141" spans="1:10" ht="14.45" customHeight="1" x14ac:dyDescent="0.25">
      <c r="A141" s="15" t="s">
        <v>10</v>
      </c>
      <c r="B141" s="15" t="s">
        <v>145</v>
      </c>
      <c r="C141" s="15" t="s">
        <v>148</v>
      </c>
      <c r="D141" s="15" t="s">
        <v>164</v>
      </c>
      <c r="E141" s="15" t="s">
        <v>141</v>
      </c>
      <c r="F141" s="16">
        <v>3</v>
      </c>
      <c r="G141" s="16">
        <v>3</v>
      </c>
      <c r="H141" s="14" t="str">
        <f t="shared" si="6"/>
        <v>RefrigerantsR433Akg</v>
      </c>
      <c r="I141" s="14" t="str">
        <f t="shared" si="7"/>
        <v>AllR433Akg</v>
      </c>
      <c r="J141" s="14" t="str">
        <f t="shared" si="8"/>
        <v>N/AR433Akg</v>
      </c>
    </row>
    <row r="142" spans="1:10" ht="14.45" customHeight="1" x14ac:dyDescent="0.25">
      <c r="A142" s="15" t="s">
        <v>10</v>
      </c>
      <c r="B142" s="15" t="s">
        <v>145</v>
      </c>
      <c r="C142" s="15" t="s">
        <v>148</v>
      </c>
      <c r="D142" s="15" t="s">
        <v>165</v>
      </c>
      <c r="E142" s="15" t="s">
        <v>141</v>
      </c>
      <c r="F142" s="16">
        <v>3</v>
      </c>
      <c r="G142" s="16">
        <v>3</v>
      </c>
      <c r="H142" s="14" t="str">
        <f t="shared" si="6"/>
        <v>RefrigerantsR433Bkg</v>
      </c>
      <c r="I142" s="14" t="str">
        <f t="shared" si="7"/>
        <v>AllR433Bkg</v>
      </c>
      <c r="J142" s="14" t="str">
        <f t="shared" si="8"/>
        <v>N/AR433Bkg</v>
      </c>
    </row>
    <row r="143" spans="1:10" ht="14.45" customHeight="1" x14ac:dyDescent="0.25">
      <c r="A143" s="15" t="s">
        <v>10</v>
      </c>
      <c r="B143" s="15" t="s">
        <v>145</v>
      </c>
      <c r="C143" s="15" t="s">
        <v>148</v>
      </c>
      <c r="D143" s="15" t="s">
        <v>166</v>
      </c>
      <c r="E143" s="15" t="s">
        <v>141</v>
      </c>
      <c r="F143" s="16">
        <v>3</v>
      </c>
      <c r="G143" s="16">
        <v>3</v>
      </c>
      <c r="H143" s="14" t="str">
        <f t="shared" si="6"/>
        <v>RefrigerantsR433Ckg</v>
      </c>
      <c r="I143" s="14" t="str">
        <f t="shared" si="7"/>
        <v>AllR433Ckg</v>
      </c>
      <c r="J143" s="14" t="str">
        <f t="shared" si="8"/>
        <v>N/AR433Ckg</v>
      </c>
    </row>
    <row r="144" spans="1:10" ht="14.45" customHeight="1" x14ac:dyDescent="0.25">
      <c r="A144" s="15" t="s">
        <v>10</v>
      </c>
      <c r="B144" s="15" t="s">
        <v>145</v>
      </c>
      <c r="C144" s="15" t="s">
        <v>148</v>
      </c>
      <c r="D144" s="15" t="s">
        <v>167</v>
      </c>
      <c r="E144" s="15" t="s">
        <v>141</v>
      </c>
      <c r="F144" s="16">
        <v>3245</v>
      </c>
      <c r="G144" s="16">
        <v>3075</v>
      </c>
      <c r="H144" s="14" t="str">
        <f t="shared" si="6"/>
        <v>RefrigerantsR434Akg</v>
      </c>
      <c r="I144" s="14" t="str">
        <f t="shared" si="7"/>
        <v>AllR434Akg</v>
      </c>
      <c r="J144" s="14" t="str">
        <f t="shared" si="8"/>
        <v>N/AR434Akg</v>
      </c>
    </row>
    <row r="145" spans="1:10" ht="14.45" customHeight="1" x14ac:dyDescent="0.25">
      <c r="A145" s="15" t="s">
        <v>10</v>
      </c>
      <c r="B145" s="15" t="s">
        <v>145</v>
      </c>
      <c r="C145" s="15" t="s">
        <v>148</v>
      </c>
      <c r="D145" s="15" t="s">
        <v>168</v>
      </c>
      <c r="E145" s="15" t="s">
        <v>141</v>
      </c>
      <c r="F145" s="16">
        <v>26</v>
      </c>
      <c r="G145" s="16">
        <v>28.4</v>
      </c>
      <c r="H145" s="14" t="str">
        <f t="shared" si="6"/>
        <v>RefrigerantsR435Akg</v>
      </c>
      <c r="I145" s="14" t="str">
        <f t="shared" si="7"/>
        <v>AllR435Akg</v>
      </c>
      <c r="J145" s="14" t="str">
        <f t="shared" si="8"/>
        <v>N/AR435Akg</v>
      </c>
    </row>
    <row r="146" spans="1:10" ht="14.45" customHeight="1" x14ac:dyDescent="0.25">
      <c r="A146" s="15" t="s">
        <v>10</v>
      </c>
      <c r="B146" s="15" t="s">
        <v>145</v>
      </c>
      <c r="C146" s="15" t="s">
        <v>148</v>
      </c>
      <c r="D146" s="15" t="s">
        <v>169</v>
      </c>
      <c r="E146" s="15" t="s">
        <v>141</v>
      </c>
      <c r="F146" s="16">
        <v>3</v>
      </c>
      <c r="G146" s="16">
        <v>3</v>
      </c>
      <c r="H146" s="14" t="str">
        <f t="shared" si="6"/>
        <v>RefrigerantsR436Akg</v>
      </c>
      <c r="I146" s="14" t="str">
        <f t="shared" si="7"/>
        <v>AllR436Akg</v>
      </c>
      <c r="J146" s="14" t="str">
        <f t="shared" si="8"/>
        <v>N/AR436Akg</v>
      </c>
    </row>
    <row r="147" spans="1:10" ht="14.45" customHeight="1" x14ac:dyDescent="0.25">
      <c r="A147" s="15" t="s">
        <v>10</v>
      </c>
      <c r="B147" s="15" t="s">
        <v>145</v>
      </c>
      <c r="C147" s="15" t="s">
        <v>148</v>
      </c>
      <c r="D147" s="15" t="s">
        <v>170</v>
      </c>
      <c r="E147" s="15" t="s">
        <v>141</v>
      </c>
      <c r="F147" s="16">
        <v>3</v>
      </c>
      <c r="G147" s="16">
        <v>3</v>
      </c>
      <c r="H147" s="14" t="str">
        <f t="shared" si="6"/>
        <v>RefrigerantsR436Bkg</v>
      </c>
      <c r="I147" s="14" t="str">
        <f t="shared" si="7"/>
        <v>AllR436Bkg</v>
      </c>
      <c r="J147" s="14" t="str">
        <f t="shared" si="8"/>
        <v>N/AR436Bkg</v>
      </c>
    </row>
    <row r="148" spans="1:10" ht="14.45" customHeight="1" x14ac:dyDescent="0.25">
      <c r="A148" s="15" t="s">
        <v>10</v>
      </c>
      <c r="B148" s="15" t="s">
        <v>145</v>
      </c>
      <c r="C148" s="15" t="s">
        <v>148</v>
      </c>
      <c r="D148" s="15" t="s">
        <v>171</v>
      </c>
      <c r="E148" s="15" t="s">
        <v>141</v>
      </c>
      <c r="F148" s="16">
        <v>1805</v>
      </c>
      <c r="G148" s="16">
        <v>1639</v>
      </c>
      <c r="H148" s="14" t="str">
        <f t="shared" si="6"/>
        <v>RefrigerantsR437Akg</v>
      </c>
      <c r="I148" s="14" t="str">
        <f t="shared" si="7"/>
        <v>AllR437Akg</v>
      </c>
      <c r="J148" s="14" t="str">
        <f t="shared" si="8"/>
        <v>N/AR437Akg</v>
      </c>
    </row>
    <row r="149" spans="1:10" ht="14.45" customHeight="1" x14ac:dyDescent="0.25">
      <c r="A149" s="15" t="s">
        <v>10</v>
      </c>
      <c r="B149" s="15" t="s">
        <v>145</v>
      </c>
      <c r="C149" s="15" t="s">
        <v>148</v>
      </c>
      <c r="D149" s="15" t="s">
        <v>172</v>
      </c>
      <c r="E149" s="15" t="s">
        <v>141</v>
      </c>
      <c r="F149" s="16">
        <v>2265</v>
      </c>
      <c r="G149" s="16">
        <v>2059</v>
      </c>
      <c r="H149" s="14" t="str">
        <f t="shared" si="6"/>
        <v>RefrigerantsR438Akg</v>
      </c>
      <c r="I149" s="14" t="str">
        <f t="shared" si="7"/>
        <v>AllR438Akg</v>
      </c>
      <c r="J149" s="14" t="str">
        <f t="shared" si="8"/>
        <v>N/AR438Akg</v>
      </c>
    </row>
    <row r="150" spans="1:10" ht="14.45" customHeight="1" x14ac:dyDescent="0.25">
      <c r="A150" s="15" t="s">
        <v>10</v>
      </c>
      <c r="B150" s="15" t="s">
        <v>145</v>
      </c>
      <c r="C150" s="15" t="s">
        <v>148</v>
      </c>
      <c r="D150" s="15" t="s">
        <v>173</v>
      </c>
      <c r="E150" s="15" t="s">
        <v>141</v>
      </c>
      <c r="F150" s="16">
        <v>1983</v>
      </c>
      <c r="G150" s="16">
        <v>1828</v>
      </c>
      <c r="H150" s="14" t="str">
        <f t="shared" si="6"/>
        <v>RefrigerantsR439Akg</v>
      </c>
      <c r="I150" s="14" t="str">
        <f t="shared" si="7"/>
        <v>AllR439Akg</v>
      </c>
      <c r="J150" s="14" t="str">
        <f t="shared" si="8"/>
        <v>N/AR439Akg</v>
      </c>
    </row>
    <row r="151" spans="1:10" ht="14.45" customHeight="1" x14ac:dyDescent="0.25">
      <c r="A151" s="15" t="s">
        <v>10</v>
      </c>
      <c r="B151" s="15" t="s">
        <v>145</v>
      </c>
      <c r="C151" s="15" t="s">
        <v>148</v>
      </c>
      <c r="D151" s="15" t="s">
        <v>174</v>
      </c>
      <c r="E151" s="15" t="s">
        <v>141</v>
      </c>
      <c r="F151" s="16">
        <v>144</v>
      </c>
      <c r="G151" s="16">
        <v>156</v>
      </c>
      <c r="H151" s="14" t="str">
        <f t="shared" si="6"/>
        <v>RefrigerantsR440Akg</v>
      </c>
      <c r="I151" s="14" t="str">
        <f t="shared" si="7"/>
        <v>AllR440Akg</v>
      </c>
      <c r="J151" s="14" t="str">
        <f t="shared" si="8"/>
        <v>N/AR440Akg</v>
      </c>
    </row>
    <row r="152" spans="1:10" ht="14.45" customHeight="1" x14ac:dyDescent="0.25">
      <c r="A152" s="15" t="s">
        <v>10</v>
      </c>
      <c r="B152" s="15" t="s">
        <v>145</v>
      </c>
      <c r="C152" s="15" t="s">
        <v>148</v>
      </c>
      <c r="D152" s="15" t="s">
        <v>175</v>
      </c>
      <c r="E152" s="15" t="s">
        <v>141</v>
      </c>
      <c r="F152" s="16">
        <v>3</v>
      </c>
      <c r="G152" s="16">
        <v>3</v>
      </c>
      <c r="H152" s="14" t="str">
        <f t="shared" si="6"/>
        <v>RefrigerantsR441Akg</v>
      </c>
      <c r="I152" s="14" t="str">
        <f t="shared" si="7"/>
        <v>AllR441Akg</v>
      </c>
      <c r="J152" s="14" t="str">
        <f t="shared" si="8"/>
        <v>N/AR441Akg</v>
      </c>
    </row>
    <row r="153" spans="1:10" ht="14.45" customHeight="1" x14ac:dyDescent="0.25">
      <c r="A153" s="15" t="s">
        <v>10</v>
      </c>
      <c r="B153" s="15" t="s">
        <v>145</v>
      </c>
      <c r="C153" s="15" t="s">
        <v>148</v>
      </c>
      <c r="D153" s="15" t="s">
        <v>176</v>
      </c>
      <c r="E153" s="15" t="s">
        <v>141</v>
      </c>
      <c r="F153" s="16">
        <v>1888</v>
      </c>
      <c r="G153" s="16">
        <v>1754</v>
      </c>
      <c r="H153" s="14" t="str">
        <f t="shared" si="6"/>
        <v>RefrigerantsR442Akg</v>
      </c>
      <c r="I153" s="14" t="str">
        <f t="shared" si="7"/>
        <v>AllR442Akg</v>
      </c>
      <c r="J153" s="14" t="str">
        <f t="shared" si="8"/>
        <v>N/AR442Akg</v>
      </c>
    </row>
    <row r="154" spans="1:10" ht="14.45" customHeight="1" x14ac:dyDescent="0.25">
      <c r="A154" s="15" t="s">
        <v>10</v>
      </c>
      <c r="B154" s="15" t="s">
        <v>145</v>
      </c>
      <c r="C154" s="15" t="s">
        <v>148</v>
      </c>
      <c r="D154" s="15" t="s">
        <v>177</v>
      </c>
      <c r="E154" s="15" t="s">
        <v>141</v>
      </c>
      <c r="F154" s="16">
        <v>2</v>
      </c>
      <c r="G154" s="16">
        <v>1.5</v>
      </c>
      <c r="H154" s="14" t="str">
        <f t="shared" si="6"/>
        <v>RefrigerantsR443Akg</v>
      </c>
      <c r="I154" s="14" t="str">
        <f t="shared" si="7"/>
        <v>AllR443Akg</v>
      </c>
      <c r="J154" s="14" t="str">
        <f t="shared" si="8"/>
        <v>N/AR443Akg</v>
      </c>
    </row>
    <row r="155" spans="1:10" ht="14.45" customHeight="1" x14ac:dyDescent="0.25">
      <c r="A155" s="15" t="s">
        <v>10</v>
      </c>
      <c r="B155" s="15" t="s">
        <v>145</v>
      </c>
      <c r="C155" s="15" t="s">
        <v>148</v>
      </c>
      <c r="D155" s="15" t="s">
        <v>178</v>
      </c>
      <c r="E155" s="15" t="s">
        <v>141</v>
      </c>
      <c r="F155" s="16">
        <v>88</v>
      </c>
      <c r="G155" s="16">
        <v>89</v>
      </c>
      <c r="H155" s="14" t="str">
        <f t="shared" si="6"/>
        <v>RefrigerantsR444Akg</v>
      </c>
      <c r="I155" s="14" t="str">
        <f t="shared" si="7"/>
        <v>AllR444Akg</v>
      </c>
      <c r="J155" s="14" t="str">
        <f t="shared" si="8"/>
        <v>N/AR444Akg</v>
      </c>
    </row>
    <row r="156" spans="1:10" ht="14.45" customHeight="1" x14ac:dyDescent="0.25">
      <c r="A156" s="15" t="s">
        <v>10</v>
      </c>
      <c r="B156" s="15" t="s">
        <v>145</v>
      </c>
      <c r="C156" s="15" t="s">
        <v>148</v>
      </c>
      <c r="D156" s="15" t="s">
        <v>179</v>
      </c>
      <c r="E156" s="15" t="s">
        <v>141</v>
      </c>
      <c r="F156" s="16">
        <v>130</v>
      </c>
      <c r="G156" s="16">
        <v>118</v>
      </c>
      <c r="H156" s="14" t="str">
        <f t="shared" si="6"/>
        <v>RefrigerantsR445Akg</v>
      </c>
      <c r="I156" s="14" t="str">
        <f t="shared" si="7"/>
        <v>AllR445Akg</v>
      </c>
      <c r="J156" s="14" t="str">
        <f t="shared" si="8"/>
        <v>N/AR445Akg</v>
      </c>
    </row>
    <row r="157" spans="1:10" ht="14.45" customHeight="1" x14ac:dyDescent="0.25">
      <c r="A157" s="15" t="s">
        <v>10</v>
      </c>
      <c r="B157" s="15" t="s">
        <v>145</v>
      </c>
      <c r="C157" s="15" t="s">
        <v>148</v>
      </c>
      <c r="D157" s="15" t="s">
        <v>180</v>
      </c>
      <c r="E157" s="15" t="s">
        <v>141</v>
      </c>
      <c r="F157" s="16">
        <v>8077</v>
      </c>
      <c r="G157" s="16">
        <v>7564</v>
      </c>
      <c r="H157" s="14" t="str">
        <f t="shared" si="6"/>
        <v>RefrigerantsR500kg</v>
      </c>
      <c r="I157" s="14" t="str">
        <f t="shared" si="7"/>
        <v>AllR500kg</v>
      </c>
      <c r="J157" s="14" t="str">
        <f t="shared" si="8"/>
        <v>N/AR500kg</v>
      </c>
    </row>
    <row r="158" spans="1:10" ht="14.45" customHeight="1" x14ac:dyDescent="0.25">
      <c r="A158" s="15" t="s">
        <v>10</v>
      </c>
      <c r="B158" s="15" t="s">
        <v>145</v>
      </c>
      <c r="C158" s="15" t="s">
        <v>148</v>
      </c>
      <c r="D158" s="15" t="s">
        <v>181</v>
      </c>
      <c r="E158" s="15" t="s">
        <v>141</v>
      </c>
      <c r="F158" s="16">
        <v>4083</v>
      </c>
      <c r="G158" s="16">
        <v>3870</v>
      </c>
      <c r="H158" s="14" t="str">
        <f t="shared" si="6"/>
        <v>RefrigerantsR501kg</v>
      </c>
      <c r="I158" s="14" t="str">
        <f t="shared" si="7"/>
        <v>AllR501kg</v>
      </c>
      <c r="J158" s="14" t="str">
        <f t="shared" si="8"/>
        <v>N/AR501kg</v>
      </c>
    </row>
    <row r="159" spans="1:10" ht="14.45" customHeight="1" x14ac:dyDescent="0.25">
      <c r="A159" s="15" t="s">
        <v>10</v>
      </c>
      <c r="B159" s="15" t="s">
        <v>145</v>
      </c>
      <c r="C159" s="15" t="s">
        <v>148</v>
      </c>
      <c r="D159" s="15" t="s">
        <v>182</v>
      </c>
      <c r="E159" s="15" t="s">
        <v>141</v>
      </c>
      <c r="F159" s="16">
        <v>4657</v>
      </c>
      <c r="G159" s="16">
        <v>4786</v>
      </c>
      <c r="H159" s="14" t="str">
        <f t="shared" si="6"/>
        <v>RefrigerantsR502kg</v>
      </c>
      <c r="I159" s="14" t="str">
        <f t="shared" si="7"/>
        <v>AllR502kg</v>
      </c>
      <c r="J159" s="14" t="str">
        <f t="shared" si="8"/>
        <v>N/AR502kg</v>
      </c>
    </row>
    <row r="160" spans="1:10" ht="14.45" customHeight="1" x14ac:dyDescent="0.25">
      <c r="A160" s="15" t="s">
        <v>10</v>
      </c>
      <c r="B160" s="15" t="s">
        <v>145</v>
      </c>
      <c r="C160" s="15" t="s">
        <v>148</v>
      </c>
      <c r="D160" s="15" t="s">
        <v>183</v>
      </c>
      <c r="E160" s="15" t="s">
        <v>141</v>
      </c>
      <c r="F160" s="16">
        <v>14560</v>
      </c>
      <c r="G160" s="16">
        <v>13299</v>
      </c>
      <c r="H160" s="14" t="str">
        <f t="shared" si="6"/>
        <v>RefrigerantsR503kg</v>
      </c>
      <c r="I160" s="14" t="str">
        <f t="shared" si="7"/>
        <v>AllR503kg</v>
      </c>
      <c r="J160" s="14" t="str">
        <f t="shared" si="8"/>
        <v>N/AR503kg</v>
      </c>
    </row>
    <row r="161" spans="1:10" ht="14.45" customHeight="1" x14ac:dyDescent="0.25">
      <c r="A161" s="15" t="s">
        <v>10</v>
      </c>
      <c r="B161" s="15" t="s">
        <v>145</v>
      </c>
      <c r="C161" s="15" t="s">
        <v>148</v>
      </c>
      <c r="D161" s="15" t="s">
        <v>184</v>
      </c>
      <c r="E161" s="15" t="s">
        <v>141</v>
      </c>
      <c r="F161" s="16">
        <v>4143</v>
      </c>
      <c r="G161" s="16">
        <v>4299</v>
      </c>
      <c r="H161" s="14" t="str">
        <f t="shared" si="6"/>
        <v>RefrigerantsR504kg</v>
      </c>
      <c r="I161" s="14" t="str">
        <f t="shared" si="7"/>
        <v>AllR504kg</v>
      </c>
      <c r="J161" s="14" t="str">
        <f t="shared" si="8"/>
        <v>N/AR504kg</v>
      </c>
    </row>
    <row r="162" spans="1:10" ht="14.45" customHeight="1" x14ac:dyDescent="0.25">
      <c r="A162" s="15" t="s">
        <v>10</v>
      </c>
      <c r="B162" s="15" t="s">
        <v>145</v>
      </c>
      <c r="C162" s="15" t="s">
        <v>148</v>
      </c>
      <c r="D162" s="15" t="s">
        <v>185</v>
      </c>
      <c r="E162" s="15" t="s">
        <v>141</v>
      </c>
      <c r="F162" s="16">
        <v>8502</v>
      </c>
      <c r="G162" s="16">
        <v>7956</v>
      </c>
      <c r="H162" s="14" t="str">
        <f t="shared" si="6"/>
        <v>RefrigerantsR505kg</v>
      </c>
      <c r="I162" s="14" t="str">
        <f t="shared" si="7"/>
        <v>AllR505kg</v>
      </c>
      <c r="J162" s="14" t="str">
        <f t="shared" si="8"/>
        <v>N/AR505kg</v>
      </c>
    </row>
    <row r="163" spans="1:10" ht="14.45" customHeight="1" x14ac:dyDescent="0.25">
      <c r="A163" s="15" t="s">
        <v>10</v>
      </c>
      <c r="B163" s="15" t="s">
        <v>145</v>
      </c>
      <c r="C163" s="15" t="s">
        <v>148</v>
      </c>
      <c r="D163" s="15" t="s">
        <v>186</v>
      </c>
      <c r="E163" s="15" t="s">
        <v>141</v>
      </c>
      <c r="F163" s="16">
        <v>4490</v>
      </c>
      <c r="G163" s="16">
        <v>3857</v>
      </c>
      <c r="H163" s="14" t="str">
        <f t="shared" si="6"/>
        <v>RefrigerantsR506kg</v>
      </c>
      <c r="I163" s="14" t="str">
        <f t="shared" si="7"/>
        <v>AllR506kg</v>
      </c>
      <c r="J163" s="14" t="str">
        <f t="shared" si="8"/>
        <v>N/AR506kg</v>
      </c>
    </row>
    <row r="164" spans="1:10" ht="14.45" customHeight="1" x14ac:dyDescent="0.25">
      <c r="A164" s="15" t="s">
        <v>10</v>
      </c>
      <c r="B164" s="15" t="s">
        <v>145</v>
      </c>
      <c r="C164" s="15" t="s">
        <v>148</v>
      </c>
      <c r="D164" s="15" t="s">
        <v>187</v>
      </c>
      <c r="E164" s="15" t="s">
        <v>141</v>
      </c>
      <c r="F164" s="16">
        <v>3985</v>
      </c>
      <c r="G164" s="16">
        <v>3985</v>
      </c>
      <c r="H164" s="14" t="str">
        <f t="shared" si="6"/>
        <v>RefrigerantsR507Akg</v>
      </c>
      <c r="I164" s="14" t="str">
        <f t="shared" si="7"/>
        <v>AllR507Akg</v>
      </c>
      <c r="J164" s="14" t="str">
        <f t="shared" si="8"/>
        <v>N/AR507Akg</v>
      </c>
    </row>
    <row r="165" spans="1:10" ht="14.45" customHeight="1" x14ac:dyDescent="0.25">
      <c r="A165" s="15" t="s">
        <v>10</v>
      </c>
      <c r="B165" s="15" t="s">
        <v>145</v>
      </c>
      <c r="C165" s="15" t="s">
        <v>148</v>
      </c>
      <c r="D165" s="15" t="s">
        <v>188</v>
      </c>
      <c r="E165" s="15" t="s">
        <v>141</v>
      </c>
      <c r="F165" s="16">
        <v>13214</v>
      </c>
      <c r="G165" s="16">
        <v>11607</v>
      </c>
      <c r="H165" s="14" t="str">
        <f t="shared" si="6"/>
        <v>RefrigerantsR508Akg</v>
      </c>
      <c r="I165" s="14" t="str">
        <f t="shared" si="7"/>
        <v>AllR508Akg</v>
      </c>
      <c r="J165" s="14" t="str">
        <f t="shared" si="8"/>
        <v>N/AR508Akg</v>
      </c>
    </row>
    <row r="166" spans="1:10" ht="14.45" customHeight="1" x14ac:dyDescent="0.25">
      <c r="A166" s="15" t="s">
        <v>10</v>
      </c>
      <c r="B166" s="15" t="s">
        <v>145</v>
      </c>
      <c r="C166" s="15" t="s">
        <v>148</v>
      </c>
      <c r="D166" s="15" t="s">
        <v>189</v>
      </c>
      <c r="E166" s="15" t="s">
        <v>141</v>
      </c>
      <c r="F166" s="16">
        <v>13396</v>
      </c>
      <c r="G166" s="16">
        <v>11698</v>
      </c>
      <c r="H166" s="14" t="str">
        <f t="shared" si="6"/>
        <v>RefrigerantsR508Bkg</v>
      </c>
      <c r="I166" s="14" t="str">
        <f t="shared" si="7"/>
        <v>AllR508Bkg</v>
      </c>
      <c r="J166" s="14" t="str">
        <f t="shared" si="8"/>
        <v>N/AR508Bkg</v>
      </c>
    </row>
    <row r="167" spans="1:10" ht="14.45" customHeight="1" x14ac:dyDescent="0.25">
      <c r="A167" s="15" t="s">
        <v>10</v>
      </c>
      <c r="B167" s="15" t="s">
        <v>145</v>
      </c>
      <c r="C167" s="15" t="s">
        <v>148</v>
      </c>
      <c r="D167" s="15" t="s">
        <v>190</v>
      </c>
      <c r="E167" s="15" t="s">
        <v>141</v>
      </c>
      <c r="F167" s="16">
        <v>5741</v>
      </c>
      <c r="G167" s="16">
        <v>5758</v>
      </c>
      <c r="H167" s="14" t="str">
        <f t="shared" si="6"/>
        <v>RefrigerantsR509Akg</v>
      </c>
      <c r="I167" s="14" t="str">
        <f t="shared" si="7"/>
        <v>AllR509Akg</v>
      </c>
      <c r="J167" s="14" t="str">
        <f t="shared" si="8"/>
        <v>N/AR509Akg</v>
      </c>
    </row>
    <row r="168" spans="1:10" ht="14.45" customHeight="1" x14ac:dyDescent="0.25">
      <c r="A168" s="15" t="s">
        <v>10</v>
      </c>
      <c r="B168" s="15" t="s">
        <v>145</v>
      </c>
      <c r="C168" s="15" t="s">
        <v>148</v>
      </c>
      <c r="D168" s="15" t="s">
        <v>191</v>
      </c>
      <c r="E168" s="15" t="s">
        <v>141</v>
      </c>
      <c r="F168" s="16">
        <v>1</v>
      </c>
      <c r="G168" s="16">
        <v>1</v>
      </c>
      <c r="H168" s="14" t="str">
        <f t="shared" si="6"/>
        <v>RefrigerantsR510Akg</v>
      </c>
      <c r="I168" s="14" t="str">
        <f t="shared" si="7"/>
        <v>AllR510Akg</v>
      </c>
      <c r="J168" s="14" t="str">
        <f t="shared" si="8"/>
        <v>N/AR510Akg</v>
      </c>
    </row>
    <row r="169" spans="1:10" ht="14.45" customHeight="1" x14ac:dyDescent="0.25">
      <c r="A169" s="15" t="s">
        <v>10</v>
      </c>
      <c r="B169" s="15" t="s">
        <v>145</v>
      </c>
      <c r="C169" s="15" t="s">
        <v>148</v>
      </c>
      <c r="D169" s="15" t="s">
        <v>192</v>
      </c>
      <c r="E169" s="15" t="s">
        <v>141</v>
      </c>
      <c r="F169" s="16">
        <v>9</v>
      </c>
      <c r="G169" s="16">
        <v>7</v>
      </c>
      <c r="H169" s="14" t="str">
        <f t="shared" si="6"/>
        <v>RefrigerantsR511Akg</v>
      </c>
      <c r="I169" s="14" t="str">
        <f t="shared" si="7"/>
        <v>AllR511Akg</v>
      </c>
      <c r="J169" s="14" t="str">
        <f t="shared" si="8"/>
        <v>N/AR511Akg</v>
      </c>
    </row>
    <row r="170" spans="1:10" ht="14.45" customHeight="1" x14ac:dyDescent="0.25">
      <c r="A170" s="15" t="s">
        <v>10</v>
      </c>
      <c r="B170" s="15" t="s">
        <v>145</v>
      </c>
      <c r="C170" s="15" t="s">
        <v>148</v>
      </c>
      <c r="D170" s="15" t="s">
        <v>193</v>
      </c>
      <c r="E170" s="15" t="s">
        <v>141</v>
      </c>
      <c r="F170" s="16">
        <v>189</v>
      </c>
      <c r="G170" s="16">
        <v>196</v>
      </c>
      <c r="H170" s="14" t="str">
        <f t="shared" si="6"/>
        <v>RefrigerantsR512Akg</v>
      </c>
      <c r="I170" s="14" t="str">
        <f t="shared" si="7"/>
        <v>AllR512Akg</v>
      </c>
      <c r="J170" s="14" t="str">
        <f t="shared" si="8"/>
        <v>N/AR512Akg</v>
      </c>
    </row>
    <row r="171" spans="1:10" ht="14.45" customHeight="1" x14ac:dyDescent="0.25">
      <c r="A171" s="15" t="s">
        <v>10</v>
      </c>
      <c r="B171" s="15" t="s">
        <v>145</v>
      </c>
      <c r="C171" s="15" t="s">
        <v>139</v>
      </c>
      <c r="D171" s="15" t="s">
        <v>194</v>
      </c>
      <c r="E171" s="15" t="s">
        <v>141</v>
      </c>
      <c r="F171" s="16">
        <v>4</v>
      </c>
      <c r="G171" s="16">
        <v>4</v>
      </c>
      <c r="H171" s="14" t="str">
        <f t="shared" si="6"/>
        <v>RefrigerantsR600 = butanekg</v>
      </c>
      <c r="I171" s="14" t="str">
        <f t="shared" si="7"/>
        <v>AllR600 = butanekg</v>
      </c>
      <c r="J171" s="14" t="str">
        <f t="shared" si="8"/>
        <v>N/AR600 = butanekg</v>
      </c>
    </row>
    <row r="172" spans="1:10" ht="14.45" customHeight="1" x14ac:dyDescent="0.25">
      <c r="A172" s="15" t="s">
        <v>10</v>
      </c>
      <c r="B172" s="15" t="s">
        <v>145</v>
      </c>
      <c r="C172" s="15" t="s">
        <v>139</v>
      </c>
      <c r="D172" s="15" t="s">
        <v>195</v>
      </c>
      <c r="E172" s="15" t="s">
        <v>141</v>
      </c>
      <c r="F172" s="16">
        <v>3</v>
      </c>
      <c r="G172" s="16">
        <v>3</v>
      </c>
      <c r="H172" s="14" t="str">
        <f t="shared" si="6"/>
        <v>RefrigerantsR600A = isobutanekg</v>
      </c>
      <c r="I172" s="14" t="str">
        <f t="shared" si="7"/>
        <v>AllR600A = isobutanekg</v>
      </c>
      <c r="J172" s="14" t="str">
        <f t="shared" si="8"/>
        <v>N/AR600A = isobutanekg</v>
      </c>
    </row>
    <row r="173" spans="1:10" ht="14.45" customHeight="1" x14ac:dyDescent="0.25">
      <c r="A173" s="15" t="s">
        <v>10</v>
      </c>
      <c r="B173" s="15" t="s">
        <v>145</v>
      </c>
      <c r="C173" s="15" t="s">
        <v>139</v>
      </c>
      <c r="D173" s="15" t="s">
        <v>196</v>
      </c>
      <c r="E173" s="15" t="s">
        <v>141</v>
      </c>
      <c r="F173" s="16">
        <v>5</v>
      </c>
      <c r="G173" s="16">
        <v>2</v>
      </c>
      <c r="H173" s="14" t="str">
        <f t="shared" si="6"/>
        <v>RefrigerantsR601 = pentanekg</v>
      </c>
      <c r="I173" s="14" t="str">
        <f t="shared" si="7"/>
        <v>AllR601 = pentanekg</v>
      </c>
      <c r="J173" s="14" t="str">
        <f t="shared" si="8"/>
        <v>N/AR601 = pentanekg</v>
      </c>
    </row>
    <row r="174" spans="1:10" ht="14.45" customHeight="1" x14ac:dyDescent="0.25">
      <c r="A174" s="15" t="s">
        <v>10</v>
      </c>
      <c r="B174" s="15" t="s">
        <v>145</v>
      </c>
      <c r="C174" s="15" t="s">
        <v>139</v>
      </c>
      <c r="D174" s="15" t="s">
        <v>197</v>
      </c>
      <c r="E174" s="15" t="s">
        <v>141</v>
      </c>
      <c r="F174" s="16">
        <v>5</v>
      </c>
      <c r="G174" s="16">
        <v>2</v>
      </c>
      <c r="H174" s="14" t="str">
        <f t="shared" si="6"/>
        <v>RefrigerantsR601A = isopentanekg</v>
      </c>
      <c r="I174" s="14" t="str">
        <f t="shared" si="7"/>
        <v>AllR601A = isopentanekg</v>
      </c>
      <c r="J174" s="14" t="str">
        <f t="shared" si="8"/>
        <v>N/AR601A = isopentanekg</v>
      </c>
    </row>
    <row r="175" spans="1:10" ht="14.45" customHeight="1" x14ac:dyDescent="0.25">
      <c r="A175" s="15" t="s">
        <v>19</v>
      </c>
      <c r="B175" s="15" t="s">
        <v>198</v>
      </c>
      <c r="C175" s="15" t="s">
        <v>199</v>
      </c>
      <c r="D175" s="15" t="s">
        <v>199</v>
      </c>
      <c r="E175" s="15" t="s">
        <v>13</v>
      </c>
      <c r="F175" s="16">
        <v>0</v>
      </c>
      <c r="G175" s="16">
        <v>0</v>
      </c>
      <c r="H175" s="14" t="str">
        <f t="shared" si="6"/>
        <v>RenewablesRenewable Elec Purchase Direct SupplykWh</v>
      </c>
      <c r="I175" s="14" t="str">
        <f t="shared" si="7"/>
        <v>AllRenewable Elec Purchase Direct SupplykWh</v>
      </c>
      <c r="J175" s="14" t="str">
        <f t="shared" si="8"/>
        <v>N/ARenewable Elec Purchase Direct SupplykWh</v>
      </c>
    </row>
    <row r="176" spans="1:10" ht="14.45" customHeight="1" x14ac:dyDescent="0.25">
      <c r="A176" s="15" t="s">
        <v>19</v>
      </c>
      <c r="B176" s="15" t="s">
        <v>198</v>
      </c>
      <c r="C176" s="15" t="s">
        <v>200</v>
      </c>
      <c r="D176" s="15" t="s">
        <v>200</v>
      </c>
      <c r="E176" s="15" t="s">
        <v>13</v>
      </c>
      <c r="F176" s="16">
        <v>0</v>
      </c>
      <c r="G176" s="16">
        <v>0</v>
      </c>
      <c r="H176" s="14" t="str">
        <f t="shared" si="6"/>
        <v>RenewablesRenewable Heat Purchase Direct SupplykWh</v>
      </c>
      <c r="I176" s="14" t="str">
        <f t="shared" si="7"/>
        <v>AllRenewable Heat Purchase Direct SupplykWh</v>
      </c>
      <c r="J176" s="14" t="str">
        <f t="shared" si="8"/>
        <v>N/ARenewable Heat Purchase Direct SupplykWh</v>
      </c>
    </row>
    <row r="177" spans="1:10" ht="14.45" customHeight="1" x14ac:dyDescent="0.25">
      <c r="A177" s="15" t="s">
        <v>201</v>
      </c>
      <c r="B177" s="15" t="s">
        <v>202</v>
      </c>
      <c r="C177" s="15" t="s">
        <v>203</v>
      </c>
      <c r="D177" s="15" t="s">
        <v>204</v>
      </c>
      <c r="E177" s="15" t="s">
        <v>205</v>
      </c>
      <c r="F177" s="16">
        <v>5.1400000000000008E-2</v>
      </c>
      <c r="G177" s="16">
        <v>5.4796441610738253E-2</v>
      </c>
      <c r="H177" s="14" t="str">
        <f t="shared" si="6"/>
        <v>Transport - carAverage business travel car - Battery Electric Vehiclekm</v>
      </c>
      <c r="I177" s="14" t="str">
        <f t="shared" si="7"/>
        <v>AllAverage business travel car - Battery Electric Vehiclekm</v>
      </c>
      <c r="J177" s="14" t="str">
        <f t="shared" si="8"/>
        <v>N/AAverage business travel car - Battery Electric Vehiclekm</v>
      </c>
    </row>
    <row r="178" spans="1:10" ht="14.45" customHeight="1" x14ac:dyDescent="0.25">
      <c r="A178" s="15" t="s">
        <v>201</v>
      </c>
      <c r="B178" s="15" t="s">
        <v>202</v>
      </c>
      <c r="C178" s="15" t="s">
        <v>203</v>
      </c>
      <c r="D178" s="15" t="s">
        <v>204</v>
      </c>
      <c r="E178" s="15" t="s">
        <v>206</v>
      </c>
      <c r="F178" s="16">
        <v>8.2720000000000002E-2</v>
      </c>
      <c r="G178" s="16">
        <v>8.8186479194630865E-2</v>
      </c>
      <c r="H178" s="14" t="str">
        <f t="shared" si="6"/>
        <v>Transport - carAverage business travel car - Battery Electric Vehiclemiles</v>
      </c>
      <c r="I178" s="14" t="str">
        <f t="shared" si="7"/>
        <v>AllAverage business travel car - Battery Electric Vehiclemiles</v>
      </c>
      <c r="J178" s="14" t="str">
        <f t="shared" si="8"/>
        <v>N/AAverage business travel car - Battery Electric Vehiclemiles</v>
      </c>
    </row>
    <row r="179" spans="1:10" ht="14.45" customHeight="1" x14ac:dyDescent="0.25">
      <c r="A179" s="15" t="s">
        <v>201</v>
      </c>
      <c r="B179" s="15" t="s">
        <v>202</v>
      </c>
      <c r="C179" s="15" t="s">
        <v>203</v>
      </c>
      <c r="D179" s="15" t="s">
        <v>207</v>
      </c>
      <c r="E179" s="15" t="s">
        <v>205</v>
      </c>
      <c r="F179" s="16">
        <v>9.3490000000000004E-2</v>
      </c>
      <c r="G179" s="16">
        <v>9.3916412080536915E-2</v>
      </c>
      <c r="H179" s="14" t="str">
        <f t="shared" si="6"/>
        <v>Transport - carAverage business travel car - Plug-in Hybrid Electric Vehiclekm</v>
      </c>
      <c r="I179" s="14" t="str">
        <f t="shared" si="7"/>
        <v>AllAverage business travel car - Plug-in Hybrid Electric Vehiclekm</v>
      </c>
      <c r="J179" s="14" t="str">
        <f t="shared" si="8"/>
        <v>N/AAverage business travel car - Plug-in Hybrid Electric Vehiclekm</v>
      </c>
    </row>
    <row r="180" spans="1:10" ht="14.45" customHeight="1" x14ac:dyDescent="0.25">
      <c r="A180" s="15" t="s">
        <v>201</v>
      </c>
      <c r="B180" s="15" t="s">
        <v>202</v>
      </c>
      <c r="C180" s="15" t="s">
        <v>203</v>
      </c>
      <c r="D180" s="15" t="s">
        <v>207</v>
      </c>
      <c r="E180" s="15" t="s">
        <v>206</v>
      </c>
      <c r="F180" s="16">
        <v>0.15045999999999998</v>
      </c>
      <c r="G180" s="16">
        <v>0.15113383489932886</v>
      </c>
      <c r="H180" s="14" t="str">
        <f t="shared" si="6"/>
        <v>Transport - carAverage business travel car - Plug-in Hybrid Electric Vehiclemiles</v>
      </c>
      <c r="I180" s="14" t="str">
        <f t="shared" si="7"/>
        <v>AllAverage business travel car - Plug-in Hybrid Electric Vehiclemiles</v>
      </c>
      <c r="J180" s="14" t="str">
        <f t="shared" si="8"/>
        <v>N/AAverage business travel car - Plug-in Hybrid Electric Vehiclemiles</v>
      </c>
    </row>
    <row r="181" spans="1:10" ht="14.45" customHeight="1" x14ac:dyDescent="0.25">
      <c r="A181" s="15" t="s">
        <v>23</v>
      </c>
      <c r="B181" s="15" t="s">
        <v>202</v>
      </c>
      <c r="C181" s="15" t="s">
        <v>203</v>
      </c>
      <c r="D181" s="15" t="s">
        <v>208</v>
      </c>
      <c r="E181" s="15" t="s">
        <v>205</v>
      </c>
      <c r="F181" s="16">
        <v>0.17082414000000001</v>
      </c>
      <c r="G181" s="16">
        <v>0.16982644888053691</v>
      </c>
      <c r="H181" s="14" t="str">
        <f t="shared" si="6"/>
        <v>Transport - carAverage car - Dieselkm</v>
      </c>
      <c r="I181" s="14" t="str">
        <f t="shared" si="7"/>
        <v>AllAverage car - Dieselkm</v>
      </c>
      <c r="J181" s="14" t="str">
        <f t="shared" si="8"/>
        <v>N/AAverage car - Dieselkm</v>
      </c>
    </row>
    <row r="182" spans="1:10" x14ac:dyDescent="0.25">
      <c r="A182" s="15" t="s">
        <v>23</v>
      </c>
      <c r="B182" s="15" t="s">
        <v>202</v>
      </c>
      <c r="C182" s="15" t="s">
        <v>203</v>
      </c>
      <c r="D182" s="15" t="s">
        <v>208</v>
      </c>
      <c r="E182" s="15" t="s">
        <v>206</v>
      </c>
      <c r="F182" s="16">
        <v>0.27492</v>
      </c>
      <c r="G182" s="16">
        <v>0.27331566308724831</v>
      </c>
      <c r="H182" s="14" t="str">
        <f t="shared" si="6"/>
        <v>Transport - carAverage car - Dieselmiles</v>
      </c>
      <c r="I182" s="14" t="str">
        <f t="shared" si="7"/>
        <v>AllAverage car - Dieselmiles</v>
      </c>
      <c r="J182" s="14" t="str">
        <f t="shared" si="8"/>
        <v>N/AAverage car - Dieselmiles</v>
      </c>
    </row>
    <row r="183" spans="1:10" ht="14.45" customHeight="1" x14ac:dyDescent="0.25">
      <c r="A183" s="15" t="s">
        <v>23</v>
      </c>
      <c r="B183" s="15" t="s">
        <v>202</v>
      </c>
      <c r="C183" s="15" t="s">
        <v>203</v>
      </c>
      <c r="D183" s="15" t="s">
        <v>209</v>
      </c>
      <c r="E183" s="15" t="s">
        <v>205</v>
      </c>
      <c r="F183" s="16">
        <v>0.12004000000000001</v>
      </c>
      <c r="G183" s="16">
        <v>0.11897858791946307</v>
      </c>
      <c r="H183" s="14" t="str">
        <f t="shared" si="6"/>
        <v>Transport - carAverage car - Hybridkm</v>
      </c>
      <c r="I183" s="14" t="str">
        <f t="shared" si="7"/>
        <v>AllAverage car - Hybridkm</v>
      </c>
      <c r="J183" s="14" t="str">
        <f t="shared" si="8"/>
        <v>N/AAverage car - Hybridkm</v>
      </c>
    </row>
    <row r="184" spans="1:10" ht="14.45" customHeight="1" x14ac:dyDescent="0.25">
      <c r="A184" s="15" t="s">
        <v>23</v>
      </c>
      <c r="B184" s="15" t="s">
        <v>202</v>
      </c>
      <c r="C184" s="15" t="s">
        <v>203</v>
      </c>
      <c r="D184" s="15" t="s">
        <v>209</v>
      </c>
      <c r="E184" s="15" t="s">
        <v>206</v>
      </c>
      <c r="F184" s="16">
        <v>0.19317999999999999</v>
      </c>
      <c r="G184" s="16">
        <v>0.19146750067114093</v>
      </c>
      <c r="H184" s="14" t="str">
        <f t="shared" si="6"/>
        <v>Transport - carAverage car - Hybridmiles</v>
      </c>
      <c r="I184" s="14" t="str">
        <f t="shared" si="7"/>
        <v>AllAverage car - Hybridmiles</v>
      </c>
      <c r="J184" s="14" t="str">
        <f t="shared" si="8"/>
        <v>N/AAverage car - Hybridmiles</v>
      </c>
    </row>
    <row r="185" spans="1:10" ht="14.45" customHeight="1" x14ac:dyDescent="0.25">
      <c r="A185" s="15" t="s">
        <v>23</v>
      </c>
      <c r="B185" s="15" t="s">
        <v>202</v>
      </c>
      <c r="C185" s="15" t="s">
        <v>203</v>
      </c>
      <c r="D185" s="15" t="s">
        <v>210</v>
      </c>
      <c r="E185" s="15" t="s">
        <v>205</v>
      </c>
      <c r="F185" s="16">
        <v>0.17047999999999999</v>
      </c>
      <c r="G185" s="16">
        <v>0.16390853422818791</v>
      </c>
      <c r="H185" s="14" t="str">
        <f t="shared" si="6"/>
        <v>Transport - carAverage car - Petrolkm</v>
      </c>
      <c r="I185" s="14" t="str">
        <f t="shared" si="7"/>
        <v>AllAverage car - Petrolkm</v>
      </c>
      <c r="J185" s="14" t="str">
        <f t="shared" si="8"/>
        <v>N/AAverage car - Petrolkm</v>
      </c>
    </row>
    <row r="186" spans="1:10" ht="14.45" customHeight="1" x14ac:dyDescent="0.25">
      <c r="A186" s="15" t="s">
        <v>23</v>
      </c>
      <c r="B186" s="15" t="s">
        <v>202</v>
      </c>
      <c r="C186" s="15" t="s">
        <v>203</v>
      </c>
      <c r="D186" s="15" t="s">
        <v>210</v>
      </c>
      <c r="E186" s="15" t="s">
        <v>206</v>
      </c>
      <c r="F186" s="16">
        <v>0.27436000000000005</v>
      </c>
      <c r="G186" s="16">
        <v>0.2637869718120805</v>
      </c>
      <c r="H186" s="14" t="str">
        <f t="shared" si="6"/>
        <v>Transport - carAverage car - Petrolmiles</v>
      </c>
      <c r="I186" s="14" t="str">
        <f t="shared" si="7"/>
        <v>AllAverage car - Petrolmiles</v>
      </c>
      <c r="J186" s="14" t="str">
        <f t="shared" si="8"/>
        <v>N/AAverage car - Petrolmiles</v>
      </c>
    </row>
    <row r="187" spans="1:10" ht="14.45" customHeight="1" x14ac:dyDescent="0.25">
      <c r="A187" s="15" t="s">
        <v>23</v>
      </c>
      <c r="B187" s="15" t="s">
        <v>202</v>
      </c>
      <c r="C187" s="15" t="s">
        <v>203</v>
      </c>
      <c r="D187" s="15" t="s">
        <v>211</v>
      </c>
      <c r="E187" s="15" t="s">
        <v>205</v>
      </c>
      <c r="F187" s="16">
        <v>0.17066999999999999</v>
      </c>
      <c r="G187" s="16">
        <v>0.16663858791946309</v>
      </c>
      <c r="H187" s="14" t="str">
        <f t="shared" si="6"/>
        <v>Transport - carAverage car - Unknownkm</v>
      </c>
      <c r="I187" s="14" t="str">
        <f t="shared" si="7"/>
        <v>AllAverage car - Unknownkm</v>
      </c>
      <c r="J187" s="14" t="str">
        <f t="shared" si="8"/>
        <v>N/AAverage car - Unknownkm</v>
      </c>
    </row>
    <row r="188" spans="1:10" ht="14.45" customHeight="1" x14ac:dyDescent="0.25">
      <c r="A188" s="15" t="s">
        <v>23</v>
      </c>
      <c r="B188" s="15" t="s">
        <v>202</v>
      </c>
      <c r="C188" s="15" t="s">
        <v>203</v>
      </c>
      <c r="D188" s="15" t="s">
        <v>211</v>
      </c>
      <c r="E188" s="15" t="s">
        <v>206</v>
      </c>
      <c r="F188" s="16">
        <v>0.27464999999999995</v>
      </c>
      <c r="G188" s="16">
        <v>0.26816750067114092</v>
      </c>
      <c r="H188" s="14" t="str">
        <f t="shared" si="6"/>
        <v>Transport - carAverage car - Unknownmiles</v>
      </c>
      <c r="I188" s="14" t="str">
        <f t="shared" si="7"/>
        <v>AllAverage car - Unknownmiles</v>
      </c>
      <c r="J188" s="14" t="str">
        <f t="shared" si="8"/>
        <v>N/AAverage car - Unknownmiles</v>
      </c>
    </row>
    <row r="189" spans="1:10" ht="14.45" customHeight="1" x14ac:dyDescent="0.25">
      <c r="A189" s="15" t="s">
        <v>10</v>
      </c>
      <c r="B189" s="15" t="s">
        <v>202</v>
      </c>
      <c r="C189" s="15" t="s">
        <v>203</v>
      </c>
      <c r="D189" s="15" t="s">
        <v>212</v>
      </c>
      <c r="E189" s="15" t="s">
        <v>205</v>
      </c>
      <c r="F189" s="16">
        <v>0</v>
      </c>
      <c r="G189" s="16">
        <v>0</v>
      </c>
      <c r="H189" s="14" t="str">
        <f t="shared" si="6"/>
        <v>Transport - carAverage fleet car - Battery Electric Vehiclekm</v>
      </c>
      <c r="I189" s="14" t="str">
        <f t="shared" si="7"/>
        <v>AllAverage fleet car - Battery Electric Vehiclekm</v>
      </c>
      <c r="J189" s="14" t="str">
        <f t="shared" si="8"/>
        <v>N/AAverage fleet car - Battery Electric Vehiclekm</v>
      </c>
    </row>
    <row r="190" spans="1:10" ht="14.45" customHeight="1" x14ac:dyDescent="0.25">
      <c r="A190" s="15" t="s">
        <v>10</v>
      </c>
      <c r="B190" s="15" t="s">
        <v>202</v>
      </c>
      <c r="C190" s="15" t="s">
        <v>203</v>
      </c>
      <c r="D190" s="15" t="s">
        <v>212</v>
      </c>
      <c r="E190" s="15" t="s">
        <v>206</v>
      </c>
      <c r="F190" s="16">
        <v>0</v>
      </c>
      <c r="G190" s="16">
        <v>0</v>
      </c>
      <c r="H190" s="14" t="str">
        <f t="shared" si="6"/>
        <v>Transport - carAverage fleet car - Battery Electric Vehiclemiles</v>
      </c>
      <c r="I190" s="14" t="str">
        <f t="shared" si="7"/>
        <v>AllAverage fleet car - Battery Electric Vehiclemiles</v>
      </c>
      <c r="J190" s="14" t="str">
        <f t="shared" si="8"/>
        <v>N/AAverage fleet car - Battery Electric Vehiclemiles</v>
      </c>
    </row>
    <row r="191" spans="1:10" ht="14.45" customHeight="1" x14ac:dyDescent="0.25">
      <c r="A191" s="15" t="s">
        <v>10</v>
      </c>
      <c r="B191" s="15" t="s">
        <v>202</v>
      </c>
      <c r="C191" s="15" t="s">
        <v>203</v>
      </c>
      <c r="D191" s="15" t="s">
        <v>213</v>
      </c>
      <c r="E191" s="15" t="s">
        <v>205</v>
      </c>
      <c r="F191" s="16">
        <v>6.8399999999999989E-2</v>
      </c>
      <c r="G191" s="16">
        <v>6.5882130201342287E-2</v>
      </c>
      <c r="H191" s="14" t="str">
        <f t="shared" si="6"/>
        <v>Transport - carAverage fleet car - Plug-in Hybrid Electric Vehiclekm</v>
      </c>
      <c r="I191" s="14" t="str">
        <f t="shared" si="7"/>
        <v>AllAverage fleet car - Plug-in Hybrid Electric Vehiclekm</v>
      </c>
      <c r="J191" s="14" t="str">
        <f t="shared" si="8"/>
        <v>N/AAverage fleet car - Plug-in Hybrid Electric Vehiclekm</v>
      </c>
    </row>
    <row r="192" spans="1:10" ht="14.45" customHeight="1" x14ac:dyDescent="0.25">
      <c r="A192" s="15" t="s">
        <v>10</v>
      </c>
      <c r="B192" s="15" t="s">
        <v>202</v>
      </c>
      <c r="C192" s="15" t="s">
        <v>203</v>
      </c>
      <c r="D192" s="15" t="s">
        <v>213</v>
      </c>
      <c r="E192" s="15" t="s">
        <v>206</v>
      </c>
      <c r="F192" s="16">
        <v>0.11007</v>
      </c>
      <c r="G192" s="16">
        <v>0.10601453422818791</v>
      </c>
      <c r="H192" s="14" t="str">
        <f t="shared" si="6"/>
        <v>Transport - carAverage fleet car - Plug-in Hybrid Electric Vehiclemiles</v>
      </c>
      <c r="I192" s="14" t="str">
        <f t="shared" si="7"/>
        <v>AllAverage fleet car - Plug-in Hybrid Electric Vehiclemiles</v>
      </c>
      <c r="J192" s="14" t="str">
        <f t="shared" si="8"/>
        <v>N/AAverage fleet car - Plug-in Hybrid Electric Vehiclemiles</v>
      </c>
    </row>
    <row r="193" spans="1:10" ht="14.45" customHeight="1" x14ac:dyDescent="0.25">
      <c r="A193" s="15" t="s">
        <v>201</v>
      </c>
      <c r="B193" s="15" t="s">
        <v>202</v>
      </c>
      <c r="C193" s="15" t="s">
        <v>203</v>
      </c>
      <c r="D193" s="15" t="s">
        <v>214</v>
      </c>
      <c r="E193" s="15" t="s">
        <v>205</v>
      </c>
      <c r="F193" s="16">
        <v>5.5500000000000001E-2</v>
      </c>
      <c r="G193" s="16">
        <v>5.7974412080536906E-2</v>
      </c>
      <c r="H193" s="14" t="str">
        <f t="shared" si="6"/>
        <v>Transport - carLarge business travel car - Battery Electric Vehiclekm</v>
      </c>
      <c r="I193" s="14" t="str">
        <f t="shared" si="7"/>
        <v>AllLarge business travel car - Battery Electric Vehiclekm</v>
      </c>
      <c r="J193" s="14" t="str">
        <f t="shared" si="8"/>
        <v>N/ALarge business travel car - Battery Electric Vehiclekm</v>
      </c>
    </row>
    <row r="194" spans="1:10" ht="14.45" customHeight="1" x14ac:dyDescent="0.25">
      <c r="A194" s="15" t="s">
        <v>201</v>
      </c>
      <c r="B194" s="15" t="s">
        <v>202</v>
      </c>
      <c r="C194" s="15" t="s">
        <v>203</v>
      </c>
      <c r="D194" s="15" t="s">
        <v>214</v>
      </c>
      <c r="E194" s="15" t="s">
        <v>206</v>
      </c>
      <c r="F194" s="16">
        <v>8.9319999999999997E-2</v>
      </c>
      <c r="G194" s="16">
        <v>9.3304634899328845E-2</v>
      </c>
      <c r="H194" s="14" t="str">
        <f t="shared" si="6"/>
        <v>Transport - carLarge business travel car - Battery Electric Vehiclemiles</v>
      </c>
      <c r="I194" s="14" t="str">
        <f t="shared" si="7"/>
        <v>AllLarge business travel car - Battery Electric Vehiclemiles</v>
      </c>
      <c r="J194" s="14" t="str">
        <f t="shared" si="8"/>
        <v>N/ALarge business travel car - Battery Electric Vehiclemiles</v>
      </c>
    </row>
    <row r="195" spans="1:10" ht="14.45" customHeight="1" x14ac:dyDescent="0.25">
      <c r="A195" s="15" t="s">
        <v>201</v>
      </c>
      <c r="B195" s="15" t="s">
        <v>202</v>
      </c>
      <c r="C195" s="15" t="s">
        <v>203</v>
      </c>
      <c r="D195" s="15" t="s">
        <v>215</v>
      </c>
      <c r="E195" s="15" t="s">
        <v>205</v>
      </c>
      <c r="F195" s="16">
        <v>0.10148</v>
      </c>
      <c r="G195" s="16">
        <v>0.10158438255033557</v>
      </c>
      <c r="H195" s="14" t="str">
        <f t="shared" si="6"/>
        <v>Transport - carLarge business travel car - Plug-in Hybrid Electric Vehiclekm</v>
      </c>
      <c r="I195" s="14" t="str">
        <f t="shared" si="7"/>
        <v>AllLarge business travel car - Plug-in Hybrid Electric Vehiclekm</v>
      </c>
      <c r="J195" s="14" t="str">
        <f t="shared" si="8"/>
        <v>N/ALarge business travel car - Plug-in Hybrid Electric Vehiclekm</v>
      </c>
    </row>
    <row r="196" spans="1:10" ht="14.45" customHeight="1" x14ac:dyDescent="0.25">
      <c r="A196" s="15" t="s">
        <v>201</v>
      </c>
      <c r="B196" s="15" t="s">
        <v>202</v>
      </c>
      <c r="C196" s="15" t="s">
        <v>203</v>
      </c>
      <c r="D196" s="15" t="s">
        <v>215</v>
      </c>
      <c r="E196" s="15" t="s">
        <v>206</v>
      </c>
      <c r="F196" s="16">
        <v>0.16331999999999999</v>
      </c>
      <c r="G196" s="16">
        <v>0.16349199060402686</v>
      </c>
      <c r="H196" s="14" t="str">
        <f t="shared" si="6"/>
        <v>Transport - carLarge business travel car - Plug-in Hybrid Electric Vehiclemiles</v>
      </c>
      <c r="I196" s="14" t="str">
        <f t="shared" si="7"/>
        <v>AllLarge business travel car - Plug-in Hybrid Electric Vehiclemiles</v>
      </c>
      <c r="J196" s="14" t="str">
        <f t="shared" si="8"/>
        <v>N/ALarge business travel car - Plug-in Hybrid Electric Vehiclemiles</v>
      </c>
    </row>
    <row r="197" spans="1:10" ht="14.45" customHeight="1" x14ac:dyDescent="0.25">
      <c r="A197" s="15" t="s">
        <v>23</v>
      </c>
      <c r="B197" s="15" t="s">
        <v>202</v>
      </c>
      <c r="C197" s="15" t="s">
        <v>203</v>
      </c>
      <c r="D197" s="15" t="s">
        <v>216</v>
      </c>
      <c r="E197" s="15" t="s">
        <v>205</v>
      </c>
      <c r="F197" s="16">
        <v>0.20953414000000001</v>
      </c>
      <c r="G197" s="16">
        <v>0.20858644888053693</v>
      </c>
      <c r="H197" s="14" t="str">
        <f t="shared" si="6"/>
        <v>Transport - carLarge car - Dieselkm</v>
      </c>
      <c r="I197" s="14" t="str">
        <f t="shared" si="7"/>
        <v>AllLarge car - Dieselkm</v>
      </c>
      <c r="J197" s="14" t="str">
        <f t="shared" si="8"/>
        <v>N/ALarge car - Dieselkm</v>
      </c>
    </row>
    <row r="198" spans="1:10" ht="14.45" customHeight="1" x14ac:dyDescent="0.25">
      <c r="A198" s="15" t="s">
        <v>23</v>
      </c>
      <c r="B198" s="15" t="s">
        <v>202</v>
      </c>
      <c r="C198" s="15" t="s">
        <v>203</v>
      </c>
      <c r="D198" s="15" t="s">
        <v>216</v>
      </c>
      <c r="E198" s="15" t="s">
        <v>206</v>
      </c>
      <c r="F198" s="16">
        <v>0.33721999999999996</v>
      </c>
      <c r="G198" s="16">
        <v>0.3356956630872483</v>
      </c>
      <c r="H198" s="14" t="str">
        <f t="shared" si="6"/>
        <v>Transport - carLarge car - Dieselmiles</v>
      </c>
      <c r="I198" s="14" t="str">
        <f t="shared" si="7"/>
        <v>AllLarge car - Dieselmiles</v>
      </c>
      <c r="J198" s="14" t="str">
        <f t="shared" si="8"/>
        <v>N/ALarge car - Dieselmiles</v>
      </c>
    </row>
    <row r="199" spans="1:10" ht="14.45" customHeight="1" x14ac:dyDescent="0.25">
      <c r="A199" s="15" t="s">
        <v>23</v>
      </c>
      <c r="B199" s="15" t="s">
        <v>202</v>
      </c>
      <c r="C199" s="15" t="s">
        <v>203</v>
      </c>
      <c r="D199" s="15" t="s">
        <v>217</v>
      </c>
      <c r="E199" s="15" t="s">
        <v>205</v>
      </c>
      <c r="F199" s="16">
        <v>0.15490999999999999</v>
      </c>
      <c r="G199" s="16">
        <v>0.15243580000000001</v>
      </c>
      <c r="H199" s="14" t="str">
        <f t="shared" si="6"/>
        <v>Transport - carLarge car - Hybridkm</v>
      </c>
      <c r="I199" s="14" t="str">
        <f t="shared" si="7"/>
        <v>AllLarge car - Hybridkm</v>
      </c>
      <c r="J199" s="14" t="str">
        <f t="shared" si="8"/>
        <v>N/ALarge car - Hybridkm</v>
      </c>
    </row>
    <row r="200" spans="1:10" ht="14.45" customHeight="1" x14ac:dyDescent="0.25">
      <c r="A200" s="15" t="s">
        <v>23</v>
      </c>
      <c r="B200" s="15" t="s">
        <v>202</v>
      </c>
      <c r="C200" s="15" t="s">
        <v>203</v>
      </c>
      <c r="D200" s="15" t="s">
        <v>217</v>
      </c>
      <c r="E200" s="15" t="s">
        <v>206</v>
      </c>
      <c r="F200" s="16">
        <v>0.24929000000000001</v>
      </c>
      <c r="G200" s="16">
        <v>0.24530213557046981</v>
      </c>
      <c r="H200" s="14" t="str">
        <f t="shared" ref="H200:H263" si="9">B200&amp;D200&amp;E200</f>
        <v>Transport - carLarge car - Hybridmiles</v>
      </c>
      <c r="I200" s="14" t="str">
        <f t="shared" ref="I200:I263" si="10">"All"&amp;D200&amp;E200</f>
        <v>AllLarge car - Hybridmiles</v>
      </c>
      <c r="J200" s="14" t="str">
        <f t="shared" ref="J200:J263" si="11">"N/A"&amp;D200&amp;E200</f>
        <v>N/ALarge car - Hybridmiles</v>
      </c>
    </row>
    <row r="201" spans="1:10" ht="14.45" customHeight="1" x14ac:dyDescent="0.25">
      <c r="A201" s="15" t="s">
        <v>23</v>
      </c>
      <c r="B201" s="15" t="s">
        <v>202</v>
      </c>
      <c r="C201" s="15" t="s">
        <v>203</v>
      </c>
      <c r="D201" s="15" t="s">
        <v>218</v>
      </c>
      <c r="E201" s="15" t="s">
        <v>205</v>
      </c>
      <c r="F201" s="16">
        <v>0.27639000000000002</v>
      </c>
      <c r="G201" s="16">
        <v>0.27223853422818795</v>
      </c>
      <c r="H201" s="14" t="str">
        <f t="shared" si="9"/>
        <v>Transport - carLarge car - Petrolkm</v>
      </c>
      <c r="I201" s="14" t="str">
        <f t="shared" si="10"/>
        <v>AllLarge car - Petrolkm</v>
      </c>
      <c r="J201" s="14" t="str">
        <f t="shared" si="11"/>
        <v>N/ALarge car - Petrolkm</v>
      </c>
    </row>
    <row r="202" spans="1:10" ht="14.45" customHeight="1" x14ac:dyDescent="0.25">
      <c r="A202" s="15" t="s">
        <v>23</v>
      </c>
      <c r="B202" s="15" t="s">
        <v>202</v>
      </c>
      <c r="C202" s="15" t="s">
        <v>203</v>
      </c>
      <c r="D202" s="15" t="s">
        <v>218</v>
      </c>
      <c r="E202" s="15" t="s">
        <v>206</v>
      </c>
      <c r="F202" s="16">
        <v>0.44480000000000003</v>
      </c>
      <c r="G202" s="16">
        <v>0.43811697181208048</v>
      </c>
      <c r="H202" s="14" t="str">
        <f t="shared" si="9"/>
        <v>Transport - carLarge car - Petrolmiles</v>
      </c>
      <c r="I202" s="14" t="str">
        <f t="shared" si="10"/>
        <v>AllLarge car - Petrolmiles</v>
      </c>
      <c r="J202" s="14" t="str">
        <f t="shared" si="11"/>
        <v>N/ALarge car - Petrolmiles</v>
      </c>
    </row>
    <row r="203" spans="1:10" ht="14.45" customHeight="1" x14ac:dyDescent="0.25">
      <c r="A203" s="15" t="s">
        <v>23</v>
      </c>
      <c r="B203" s="15" t="s">
        <v>202</v>
      </c>
      <c r="C203" s="15" t="s">
        <v>203</v>
      </c>
      <c r="D203" s="15" t="s">
        <v>219</v>
      </c>
      <c r="E203" s="15" t="s">
        <v>205</v>
      </c>
      <c r="F203" s="16">
        <v>0.22733</v>
      </c>
      <c r="G203" s="16">
        <v>0.22611580000000001</v>
      </c>
      <c r="H203" s="14" t="str">
        <f t="shared" si="9"/>
        <v>Transport - carLarge car - Unknownkm</v>
      </c>
      <c r="I203" s="14" t="str">
        <f t="shared" si="10"/>
        <v>AllLarge car - Unknownkm</v>
      </c>
      <c r="J203" s="14" t="str">
        <f t="shared" si="11"/>
        <v>N/ALarge car - Unknownkm</v>
      </c>
    </row>
    <row r="204" spans="1:10" ht="14.45" customHeight="1" x14ac:dyDescent="0.25">
      <c r="A204" s="15" t="s">
        <v>23</v>
      </c>
      <c r="B204" s="15" t="s">
        <v>202</v>
      </c>
      <c r="C204" s="15" t="s">
        <v>203</v>
      </c>
      <c r="D204" s="15" t="s">
        <v>219</v>
      </c>
      <c r="E204" s="15" t="s">
        <v>206</v>
      </c>
      <c r="F204" s="16">
        <v>0.36584</v>
      </c>
      <c r="G204" s="16">
        <v>0.36389213557046979</v>
      </c>
      <c r="H204" s="14" t="str">
        <f t="shared" si="9"/>
        <v>Transport - carLarge car - Unknownmiles</v>
      </c>
      <c r="I204" s="14" t="str">
        <f t="shared" si="10"/>
        <v>AllLarge car - Unknownmiles</v>
      </c>
      <c r="J204" s="14" t="str">
        <f t="shared" si="11"/>
        <v>N/ALarge car - Unknownmiles</v>
      </c>
    </row>
    <row r="205" spans="1:10" ht="14.45" customHeight="1" x14ac:dyDescent="0.25">
      <c r="A205" s="15" t="s">
        <v>10</v>
      </c>
      <c r="B205" s="15" t="s">
        <v>202</v>
      </c>
      <c r="C205" s="15" t="s">
        <v>203</v>
      </c>
      <c r="D205" s="15" t="s">
        <v>220</v>
      </c>
      <c r="E205" s="15" t="s">
        <v>205</v>
      </c>
      <c r="F205" s="16">
        <v>0</v>
      </c>
      <c r="G205" s="16">
        <v>0</v>
      </c>
      <c r="H205" s="14" t="str">
        <f t="shared" si="9"/>
        <v>Transport - carLarge fleet car - Battery Electric Vehiclekm</v>
      </c>
      <c r="I205" s="14" t="str">
        <f t="shared" si="10"/>
        <v>AllLarge fleet car - Battery Electric Vehiclekm</v>
      </c>
      <c r="J205" s="14" t="str">
        <f t="shared" si="11"/>
        <v>N/ALarge fleet car - Battery Electric Vehiclekm</v>
      </c>
    </row>
    <row r="206" spans="1:10" ht="15" customHeight="1" x14ac:dyDescent="0.25">
      <c r="A206" s="15" t="s">
        <v>10</v>
      </c>
      <c r="B206" s="15" t="s">
        <v>202</v>
      </c>
      <c r="C206" s="15" t="s">
        <v>203</v>
      </c>
      <c r="D206" s="15" t="s">
        <v>220</v>
      </c>
      <c r="E206" s="15" t="s">
        <v>206</v>
      </c>
      <c r="F206" s="16">
        <v>0</v>
      </c>
      <c r="G206" s="16">
        <v>0</v>
      </c>
      <c r="H206" s="14" t="str">
        <f t="shared" si="9"/>
        <v>Transport - carLarge fleet car - Battery Electric Vehiclemiles</v>
      </c>
      <c r="I206" s="14" t="str">
        <f t="shared" si="10"/>
        <v>AllLarge fleet car - Battery Electric Vehiclemiles</v>
      </c>
      <c r="J206" s="14" t="str">
        <f t="shared" si="11"/>
        <v>N/ALarge fleet car - Battery Electric Vehiclemiles</v>
      </c>
    </row>
    <row r="207" spans="1:10" ht="14.45" customHeight="1" x14ac:dyDescent="0.25">
      <c r="A207" s="15" t="s">
        <v>10</v>
      </c>
      <c r="B207" s="15" t="s">
        <v>202</v>
      </c>
      <c r="C207" s="15" t="s">
        <v>203</v>
      </c>
      <c r="D207" s="15" t="s">
        <v>221</v>
      </c>
      <c r="E207" s="15" t="s">
        <v>205</v>
      </c>
      <c r="F207" s="16">
        <v>7.4099999999999999E-2</v>
      </c>
      <c r="G207" s="16">
        <v>7.0822315436241609E-2</v>
      </c>
      <c r="H207" s="14" t="str">
        <f t="shared" si="9"/>
        <v>Transport - carLarge fleet car - Plug-in Hybrid Electric Vehiclekm</v>
      </c>
      <c r="I207" s="14" t="str">
        <f t="shared" si="10"/>
        <v>AllLarge fleet car - Plug-in Hybrid Electric Vehiclekm</v>
      </c>
      <c r="J207" s="14" t="str">
        <f t="shared" si="11"/>
        <v>N/ALarge fleet car - Plug-in Hybrid Electric Vehiclekm</v>
      </c>
    </row>
    <row r="208" spans="1:10" ht="14.45" customHeight="1" x14ac:dyDescent="0.25">
      <c r="A208" s="15" t="s">
        <v>10</v>
      </c>
      <c r="B208" s="15" t="s">
        <v>202</v>
      </c>
      <c r="C208" s="15" t="s">
        <v>203</v>
      </c>
      <c r="D208" s="15" t="s">
        <v>221</v>
      </c>
      <c r="E208" s="15" t="s">
        <v>206</v>
      </c>
      <c r="F208" s="16">
        <v>0.11924</v>
      </c>
      <c r="G208" s="16">
        <v>0.11397370469798659</v>
      </c>
      <c r="H208" s="14" t="str">
        <f t="shared" si="9"/>
        <v>Transport - carLarge fleet car - Plug-in Hybrid Electric Vehiclemiles</v>
      </c>
      <c r="I208" s="14" t="str">
        <f t="shared" si="10"/>
        <v>AllLarge fleet car - Plug-in Hybrid Electric Vehiclemiles</v>
      </c>
      <c r="J208" s="14" t="str">
        <f t="shared" si="11"/>
        <v>N/ALarge fleet car - Plug-in Hybrid Electric Vehiclemiles</v>
      </c>
    </row>
    <row r="209" spans="1:10" ht="14.45" customHeight="1" x14ac:dyDescent="0.25">
      <c r="A209" s="15" t="s">
        <v>201</v>
      </c>
      <c r="B209" s="15" t="s">
        <v>202</v>
      </c>
      <c r="C209" s="15" t="s">
        <v>203</v>
      </c>
      <c r="D209" s="15" t="s">
        <v>222</v>
      </c>
      <c r="E209" s="15" t="s">
        <v>205</v>
      </c>
      <c r="F209" s="16">
        <v>4.8779999999999997E-2</v>
      </c>
      <c r="G209" s="16">
        <v>5.2566348993288596E-2</v>
      </c>
      <c r="H209" s="14" t="str">
        <f t="shared" si="9"/>
        <v>Transport - carMedium business travel car - Battery Electric Vehiclekm</v>
      </c>
      <c r="I209" s="14" t="str">
        <f t="shared" si="10"/>
        <v>AllMedium business travel car - Battery Electric Vehiclekm</v>
      </c>
      <c r="J209" s="14" t="str">
        <f t="shared" si="11"/>
        <v>N/AMedium business travel car - Battery Electric Vehiclekm</v>
      </c>
    </row>
    <row r="210" spans="1:10" ht="14.45" customHeight="1" x14ac:dyDescent="0.25">
      <c r="A210" s="15" t="s">
        <v>201</v>
      </c>
      <c r="B210" s="15" t="s">
        <v>202</v>
      </c>
      <c r="C210" s="15" t="s">
        <v>203</v>
      </c>
      <c r="D210" s="15" t="s">
        <v>222</v>
      </c>
      <c r="E210" s="15" t="s">
        <v>206</v>
      </c>
      <c r="F210" s="16">
        <v>7.85E-2</v>
      </c>
      <c r="G210" s="16">
        <v>8.4578601342281873E-2</v>
      </c>
      <c r="H210" s="14" t="str">
        <f t="shared" si="9"/>
        <v>Transport - carMedium business travel car - Battery Electric Vehiclemiles</v>
      </c>
      <c r="I210" s="14" t="str">
        <f t="shared" si="10"/>
        <v>AllMedium business travel car - Battery Electric Vehiclemiles</v>
      </c>
      <c r="J210" s="14" t="str">
        <f t="shared" si="11"/>
        <v>N/AMedium business travel car - Battery Electric Vehiclemiles</v>
      </c>
    </row>
    <row r="211" spans="1:10" ht="14.45" customHeight="1" x14ac:dyDescent="0.25">
      <c r="A211" s="15" t="s">
        <v>201</v>
      </c>
      <c r="B211" s="15" t="s">
        <v>202</v>
      </c>
      <c r="C211" s="15" t="s">
        <v>203</v>
      </c>
      <c r="D211" s="15" t="s">
        <v>223</v>
      </c>
      <c r="E211" s="15" t="s">
        <v>205</v>
      </c>
      <c r="F211" s="16">
        <v>8.5970000000000005E-2</v>
      </c>
      <c r="G211" s="16">
        <v>8.5007334228187917E-2</v>
      </c>
      <c r="H211" s="14" t="str">
        <f t="shared" si="9"/>
        <v>Transport - carMedium business travel car - Plug-in Hybrid Electric Vehiclekm</v>
      </c>
      <c r="I211" s="14" t="str">
        <f t="shared" si="10"/>
        <v>AllMedium business travel car - Plug-in Hybrid Electric Vehiclekm</v>
      </c>
      <c r="J211" s="14" t="str">
        <f t="shared" si="11"/>
        <v>N/AMedium business travel car - Plug-in Hybrid Electric Vehiclekm</v>
      </c>
    </row>
    <row r="212" spans="1:10" ht="14.45" customHeight="1" x14ac:dyDescent="0.25">
      <c r="A212" s="15" t="s">
        <v>201</v>
      </c>
      <c r="B212" s="15" t="s">
        <v>202</v>
      </c>
      <c r="C212" s="15" t="s">
        <v>203</v>
      </c>
      <c r="D212" s="15" t="s">
        <v>223</v>
      </c>
      <c r="E212" s="15" t="s">
        <v>206</v>
      </c>
      <c r="F212" s="16">
        <v>0.13833999999999999</v>
      </c>
      <c r="G212" s="16">
        <v>0.13680457181208053</v>
      </c>
      <c r="H212" s="14" t="str">
        <f t="shared" si="9"/>
        <v>Transport - carMedium business travel car - Plug-in Hybrid Electric Vehiclemiles</v>
      </c>
      <c r="I212" s="14" t="str">
        <f t="shared" si="10"/>
        <v>AllMedium business travel car - Plug-in Hybrid Electric Vehiclemiles</v>
      </c>
      <c r="J212" s="14" t="str">
        <f t="shared" si="11"/>
        <v>N/AMedium business travel car - Plug-in Hybrid Electric Vehiclemiles</v>
      </c>
    </row>
    <row r="213" spans="1:10" ht="15" customHeight="1" x14ac:dyDescent="0.25">
      <c r="A213" s="15" t="s">
        <v>23</v>
      </c>
      <c r="B213" s="15" t="s">
        <v>202</v>
      </c>
      <c r="C213" s="15" t="s">
        <v>203</v>
      </c>
      <c r="D213" s="15" t="s">
        <v>224</v>
      </c>
      <c r="E213" s="15" t="s">
        <v>205</v>
      </c>
      <c r="F213" s="16">
        <v>0.16800414</v>
      </c>
      <c r="G213" s="16">
        <v>0.16715644888053691</v>
      </c>
      <c r="H213" s="14" t="str">
        <f t="shared" si="9"/>
        <v>Transport - carMedium car - Dieselkm</v>
      </c>
      <c r="I213" s="14" t="str">
        <f t="shared" si="10"/>
        <v>AllMedium car - Dieselkm</v>
      </c>
      <c r="J213" s="14" t="str">
        <f t="shared" si="11"/>
        <v>N/AMedium car - Dieselkm</v>
      </c>
    </row>
    <row r="214" spans="1:10" ht="14.45" customHeight="1" x14ac:dyDescent="0.25">
      <c r="A214" s="15" t="s">
        <v>23</v>
      </c>
      <c r="B214" s="15" t="s">
        <v>202</v>
      </c>
      <c r="C214" s="15" t="s">
        <v>203</v>
      </c>
      <c r="D214" s="15" t="s">
        <v>224</v>
      </c>
      <c r="E214" s="15" t="s">
        <v>206</v>
      </c>
      <c r="F214" s="16">
        <v>0.27038999999999996</v>
      </c>
      <c r="G214" s="16">
        <v>0.26901566308724828</v>
      </c>
      <c r="H214" s="14" t="str">
        <f t="shared" si="9"/>
        <v>Transport - carMedium car - Dieselmiles</v>
      </c>
      <c r="I214" s="14" t="str">
        <f t="shared" si="10"/>
        <v>AllMedium car - Dieselmiles</v>
      </c>
      <c r="J214" s="14" t="str">
        <f t="shared" si="11"/>
        <v>N/AMedium car - Dieselmiles</v>
      </c>
    </row>
    <row r="215" spans="1:10" ht="14.45" customHeight="1" x14ac:dyDescent="0.25">
      <c r="A215" s="15" t="s">
        <v>23</v>
      </c>
      <c r="B215" s="15" t="s">
        <v>202</v>
      </c>
      <c r="C215" s="15" t="s">
        <v>203</v>
      </c>
      <c r="D215" s="15" t="s">
        <v>225</v>
      </c>
      <c r="E215" s="15" t="s">
        <v>205</v>
      </c>
      <c r="F215" s="16">
        <v>0.10999</v>
      </c>
      <c r="G215" s="16">
        <v>0.10903843624161073</v>
      </c>
      <c r="H215" s="14" t="str">
        <f t="shared" si="9"/>
        <v>Transport - carMedium car - Hybridkm</v>
      </c>
      <c r="I215" s="14" t="str">
        <f t="shared" si="10"/>
        <v>AllMedium car - Hybridkm</v>
      </c>
      <c r="J215" s="14" t="str">
        <f t="shared" si="11"/>
        <v>N/AMedium car - Hybridkm</v>
      </c>
    </row>
    <row r="216" spans="1:10" ht="14.45" customHeight="1" x14ac:dyDescent="0.25">
      <c r="A216" s="15" t="s">
        <v>23</v>
      </c>
      <c r="B216" s="15" t="s">
        <v>202</v>
      </c>
      <c r="C216" s="15" t="s">
        <v>203</v>
      </c>
      <c r="D216" s="15" t="s">
        <v>225</v>
      </c>
      <c r="E216" s="15" t="s">
        <v>206</v>
      </c>
      <c r="F216" s="16">
        <v>0.17701999999999998</v>
      </c>
      <c r="G216" s="16">
        <v>0.1754895046979866</v>
      </c>
      <c r="H216" s="14" t="str">
        <f t="shared" si="9"/>
        <v>Transport - carMedium car - Hybridmiles</v>
      </c>
      <c r="I216" s="14" t="str">
        <f t="shared" si="10"/>
        <v>AllMedium car - Hybridmiles</v>
      </c>
      <c r="J216" s="14" t="str">
        <f t="shared" si="11"/>
        <v>N/AMedium car - Hybridmiles</v>
      </c>
    </row>
    <row r="217" spans="1:10" ht="14.45" customHeight="1" x14ac:dyDescent="0.25">
      <c r="A217" s="15" t="s">
        <v>23</v>
      </c>
      <c r="B217" s="15" t="s">
        <v>202</v>
      </c>
      <c r="C217" s="15" t="s">
        <v>203</v>
      </c>
      <c r="D217" s="15" t="s">
        <v>226</v>
      </c>
      <c r="E217" s="15" t="s">
        <v>205</v>
      </c>
      <c r="F217" s="16">
        <v>0.18469999999999998</v>
      </c>
      <c r="G217" s="16">
        <v>0.17818853422818792</v>
      </c>
      <c r="H217" s="14" t="str">
        <f t="shared" si="9"/>
        <v>Transport - carMedium car - Petrolkm</v>
      </c>
      <c r="I217" s="14" t="str">
        <f t="shared" si="10"/>
        <v>AllMedium car - Petrolkm</v>
      </c>
      <c r="J217" s="14" t="str">
        <f t="shared" si="11"/>
        <v>N/AMedium car - Petrolkm</v>
      </c>
    </row>
    <row r="218" spans="1:10" ht="14.45" customHeight="1" x14ac:dyDescent="0.25">
      <c r="A218" s="15" t="s">
        <v>23</v>
      </c>
      <c r="B218" s="15" t="s">
        <v>202</v>
      </c>
      <c r="C218" s="15" t="s">
        <v>203</v>
      </c>
      <c r="D218" s="15" t="s">
        <v>226</v>
      </c>
      <c r="E218" s="15" t="s">
        <v>206</v>
      </c>
      <c r="F218" s="16">
        <v>0.29724000000000006</v>
      </c>
      <c r="G218" s="16">
        <v>0.28675697181208049</v>
      </c>
      <c r="H218" s="14" t="str">
        <f t="shared" si="9"/>
        <v>Transport - carMedium car - Petrolmiles</v>
      </c>
      <c r="I218" s="14" t="str">
        <f t="shared" si="10"/>
        <v>AllMedium car - Petrolmiles</v>
      </c>
      <c r="J218" s="14" t="str">
        <f t="shared" si="11"/>
        <v>N/AMedium car - Petrolmiles</v>
      </c>
    </row>
    <row r="219" spans="1:10" ht="14.45" customHeight="1" x14ac:dyDescent="0.25">
      <c r="A219" s="15" t="s">
        <v>23</v>
      </c>
      <c r="B219" s="15" t="s">
        <v>202</v>
      </c>
      <c r="C219" s="15" t="s">
        <v>203</v>
      </c>
      <c r="D219" s="15" t="s">
        <v>227</v>
      </c>
      <c r="E219" s="15" t="s">
        <v>205</v>
      </c>
      <c r="F219" s="16">
        <v>0.17588000000000001</v>
      </c>
      <c r="G219" s="16">
        <v>0.17245843624161075</v>
      </c>
      <c r="H219" s="14" t="str">
        <f t="shared" si="9"/>
        <v>Transport - carMedium car - Unknownkm</v>
      </c>
      <c r="I219" s="14" t="str">
        <f t="shared" si="10"/>
        <v>AllMedium car - Unknownkm</v>
      </c>
      <c r="J219" s="14" t="str">
        <f t="shared" si="11"/>
        <v>N/AMedium car - Unknownkm</v>
      </c>
    </row>
    <row r="220" spans="1:10" ht="14.45" customHeight="1" x14ac:dyDescent="0.25">
      <c r="A220" s="15" t="s">
        <v>23</v>
      </c>
      <c r="B220" s="15" t="s">
        <v>202</v>
      </c>
      <c r="C220" s="15" t="s">
        <v>203</v>
      </c>
      <c r="D220" s="15" t="s">
        <v>227</v>
      </c>
      <c r="E220" s="15" t="s">
        <v>206</v>
      </c>
      <c r="F220" s="16">
        <v>0.28306000000000003</v>
      </c>
      <c r="G220" s="16">
        <v>0.27753950469798661</v>
      </c>
      <c r="H220" s="14" t="str">
        <f t="shared" si="9"/>
        <v>Transport - carMedium car - Unknownmiles</v>
      </c>
      <c r="I220" s="14" t="str">
        <f t="shared" si="10"/>
        <v>AllMedium car - Unknownmiles</v>
      </c>
      <c r="J220" s="14" t="str">
        <f t="shared" si="11"/>
        <v>N/AMedium car - Unknownmiles</v>
      </c>
    </row>
    <row r="221" spans="1:10" ht="14.45" customHeight="1" x14ac:dyDescent="0.25">
      <c r="A221" s="15" t="s">
        <v>10</v>
      </c>
      <c r="B221" s="15" t="s">
        <v>202</v>
      </c>
      <c r="C221" s="15" t="s">
        <v>203</v>
      </c>
      <c r="D221" s="15" t="s">
        <v>228</v>
      </c>
      <c r="E221" s="15" t="s">
        <v>205</v>
      </c>
      <c r="F221" s="16">
        <v>4.0999999999999995E-3</v>
      </c>
      <c r="G221" s="16">
        <v>4.1890778523489929E-3</v>
      </c>
      <c r="H221" s="14" t="str">
        <f t="shared" si="9"/>
        <v>Transport - carMedium fleet car - Battery Electric Vehiclekm</v>
      </c>
      <c r="I221" s="14" t="str">
        <f t="shared" si="10"/>
        <v>AllMedium fleet car - Battery Electric Vehiclekm</v>
      </c>
      <c r="J221" s="14" t="str">
        <f t="shared" si="11"/>
        <v>N/AMedium fleet car - Battery Electric Vehiclekm</v>
      </c>
    </row>
    <row r="222" spans="1:10" ht="14.45" customHeight="1" x14ac:dyDescent="0.25">
      <c r="A222" s="15" t="s">
        <v>10</v>
      </c>
      <c r="B222" s="15" t="s">
        <v>202</v>
      </c>
      <c r="C222" s="15" t="s">
        <v>203</v>
      </c>
      <c r="D222" s="15" t="s">
        <v>228</v>
      </c>
      <c r="E222" s="15" t="s">
        <v>206</v>
      </c>
      <c r="F222" s="16">
        <v>0</v>
      </c>
      <c r="G222" s="16">
        <v>0</v>
      </c>
      <c r="H222" s="14" t="str">
        <f t="shared" si="9"/>
        <v>Transport - carMedium fleet car - Battery Electric Vehiclemiles</v>
      </c>
      <c r="I222" s="14" t="str">
        <f t="shared" si="10"/>
        <v>AllMedium fleet car - Battery Electric Vehiclemiles</v>
      </c>
      <c r="J222" s="14" t="str">
        <f t="shared" si="11"/>
        <v>N/AMedium fleet car - Battery Electric Vehiclemiles</v>
      </c>
    </row>
    <row r="223" spans="1:10" ht="14.45" customHeight="1" x14ac:dyDescent="0.25">
      <c r="A223" s="15" t="s">
        <v>10</v>
      </c>
      <c r="B223" s="15" t="s">
        <v>202</v>
      </c>
      <c r="C223" s="15" t="s">
        <v>203</v>
      </c>
      <c r="D223" s="15" t="s">
        <v>229</v>
      </c>
      <c r="E223" s="15" t="s">
        <v>205</v>
      </c>
      <c r="F223" s="16">
        <v>6.4726708074534151E-2</v>
      </c>
      <c r="G223" s="16">
        <v>6.144203758389262E-2</v>
      </c>
      <c r="H223" s="14" t="str">
        <f t="shared" si="9"/>
        <v>Transport - carMedium fleet car - Plug-in Hybrid Electric Vehiclekm</v>
      </c>
      <c r="I223" s="14" t="str">
        <f t="shared" si="10"/>
        <v>AllMedium fleet car - Plug-in Hybrid Electric Vehiclekm</v>
      </c>
      <c r="J223" s="14" t="str">
        <f t="shared" si="11"/>
        <v>N/AMedium fleet car - Plug-in Hybrid Electric Vehiclekm</v>
      </c>
    </row>
    <row r="224" spans="1:10" ht="14.45" customHeight="1" x14ac:dyDescent="0.25">
      <c r="A224" s="15" t="s">
        <v>10</v>
      </c>
      <c r="B224" s="15" t="s">
        <v>202</v>
      </c>
      <c r="C224" s="15" t="s">
        <v>203</v>
      </c>
      <c r="D224" s="15" t="s">
        <v>229</v>
      </c>
      <c r="E224" s="15" t="s">
        <v>206</v>
      </c>
      <c r="F224" s="16">
        <v>0.10421</v>
      </c>
      <c r="G224" s="16">
        <v>9.8874441610738259E-2</v>
      </c>
      <c r="H224" s="14" t="str">
        <f t="shared" si="9"/>
        <v>Transport - carMedium fleet car - Plug-in Hybrid Electric Vehiclemiles</v>
      </c>
      <c r="I224" s="14" t="str">
        <f t="shared" si="10"/>
        <v>AllMedium fleet car - Plug-in Hybrid Electric Vehiclemiles</v>
      </c>
      <c r="J224" s="14" t="str">
        <f t="shared" si="11"/>
        <v>N/AMedium fleet car - Plug-in Hybrid Electric Vehiclemiles</v>
      </c>
    </row>
    <row r="225" spans="1:10" ht="14.45" customHeight="1" x14ac:dyDescent="0.25">
      <c r="A225" s="15" t="s">
        <v>23</v>
      </c>
      <c r="B225" s="15" t="s">
        <v>202</v>
      </c>
      <c r="C225" s="15" t="s">
        <v>230</v>
      </c>
      <c r="D225" s="15" t="s">
        <v>231</v>
      </c>
      <c r="E225" s="15" t="s">
        <v>205</v>
      </c>
      <c r="F225" s="16">
        <v>0.11355</v>
      </c>
      <c r="G225" s="16">
        <v>0.1136742644295302</v>
      </c>
      <c r="H225" s="14" t="str">
        <f t="shared" si="9"/>
        <v>Transport - carMotorbike - Averagekm</v>
      </c>
      <c r="I225" s="14" t="str">
        <f t="shared" si="10"/>
        <v>AllMotorbike - Averagekm</v>
      </c>
      <c r="J225" s="14" t="str">
        <f t="shared" si="11"/>
        <v>N/AMotorbike - Averagekm</v>
      </c>
    </row>
    <row r="226" spans="1:10" ht="15" customHeight="1" x14ac:dyDescent="0.25">
      <c r="A226" s="15" t="s">
        <v>23</v>
      </c>
      <c r="B226" s="15" t="s">
        <v>202</v>
      </c>
      <c r="C226" s="15" t="s">
        <v>230</v>
      </c>
      <c r="D226" s="15" t="s">
        <v>231</v>
      </c>
      <c r="E226" s="15" t="s">
        <v>206</v>
      </c>
      <c r="F226" s="16">
        <v>0.18273999999999999</v>
      </c>
      <c r="G226" s="16">
        <v>0.18293959865771811</v>
      </c>
      <c r="H226" s="14" t="str">
        <f t="shared" si="9"/>
        <v>Transport - carMotorbike - Averagemiles</v>
      </c>
      <c r="I226" s="14" t="str">
        <f t="shared" si="10"/>
        <v>AllMotorbike - Averagemiles</v>
      </c>
      <c r="J226" s="14" t="str">
        <f t="shared" si="11"/>
        <v>N/AMotorbike - Averagemiles</v>
      </c>
    </row>
    <row r="227" spans="1:10" ht="15" customHeight="1" x14ac:dyDescent="0.25">
      <c r="A227" s="15" t="s">
        <v>201</v>
      </c>
      <c r="B227" s="15" t="s">
        <v>202</v>
      </c>
      <c r="C227" s="15" t="s">
        <v>203</v>
      </c>
      <c r="D227" s="15" t="s">
        <v>232</v>
      </c>
      <c r="E227" s="15" t="s">
        <v>205</v>
      </c>
      <c r="F227" s="16">
        <v>4.4160000000000005E-2</v>
      </c>
      <c r="G227" s="16">
        <v>4.8228285906040273E-2</v>
      </c>
      <c r="H227" s="14" t="str">
        <f t="shared" si="9"/>
        <v>Transport - carSmall business travel car - Battery Electric Vehiclekm</v>
      </c>
      <c r="I227" s="14" t="str">
        <f t="shared" si="10"/>
        <v>AllSmall business travel car - Battery Electric Vehiclekm</v>
      </c>
      <c r="J227" s="14" t="str">
        <f t="shared" si="11"/>
        <v>N/ASmall business travel car - Battery Electric Vehiclekm</v>
      </c>
    </row>
    <row r="228" spans="1:10" ht="15" customHeight="1" x14ac:dyDescent="0.25">
      <c r="A228" s="15" t="s">
        <v>201</v>
      </c>
      <c r="B228" s="15" t="s">
        <v>202</v>
      </c>
      <c r="C228" s="15" t="s">
        <v>203</v>
      </c>
      <c r="D228" s="15" t="s">
        <v>232</v>
      </c>
      <c r="E228" s="15" t="s">
        <v>206</v>
      </c>
      <c r="F228" s="16">
        <v>7.1069999999999994E-2</v>
      </c>
      <c r="G228" s="16">
        <v>7.763155302013422E-2</v>
      </c>
      <c r="H228" s="14" t="str">
        <f t="shared" si="9"/>
        <v>Transport - carSmall business travel car - Battery Electric Vehiclemiles</v>
      </c>
      <c r="I228" s="14" t="str">
        <f t="shared" si="10"/>
        <v>AllSmall business travel car - Battery Electric Vehiclemiles</v>
      </c>
      <c r="J228" s="14" t="str">
        <f t="shared" si="11"/>
        <v>N/ASmall business travel car - Battery Electric Vehiclemiles</v>
      </c>
    </row>
    <row r="229" spans="1:10" ht="15" customHeight="1" x14ac:dyDescent="0.25">
      <c r="A229" s="15" t="s">
        <v>201</v>
      </c>
      <c r="B229" s="15" t="s">
        <v>202</v>
      </c>
      <c r="C229" s="15" t="s">
        <v>203</v>
      </c>
      <c r="D229" s="15" t="s">
        <v>233</v>
      </c>
      <c r="E229" s="15" t="s">
        <v>205</v>
      </c>
      <c r="F229" s="17">
        <v>5.2549999999999999E-2</v>
      </c>
      <c r="G229" s="16">
        <v>5.4022993288590608E-2</v>
      </c>
      <c r="H229" s="14" t="str">
        <f t="shared" si="9"/>
        <v>Transport - carSmall business travel car - Plug-in Hybrid Electric Vehiclekm</v>
      </c>
      <c r="I229" s="14" t="str">
        <f t="shared" si="10"/>
        <v>AllSmall business travel car - Plug-in Hybrid Electric Vehiclekm</v>
      </c>
      <c r="J229" s="14" t="str">
        <f t="shared" si="11"/>
        <v>N/ASmall business travel car - Plug-in Hybrid Electric Vehiclekm</v>
      </c>
    </row>
    <row r="230" spans="1:10" ht="14.45" customHeight="1" x14ac:dyDescent="0.25">
      <c r="A230" s="15" t="s">
        <v>201</v>
      </c>
      <c r="B230" s="15" t="s">
        <v>202</v>
      </c>
      <c r="C230" s="15" t="s">
        <v>203</v>
      </c>
      <c r="D230" s="15" t="s">
        <v>233</v>
      </c>
      <c r="E230" s="15" t="s">
        <v>206</v>
      </c>
      <c r="F230" s="17">
        <v>8.4580000000000002E-2</v>
      </c>
      <c r="G230" s="16">
        <v>8.6938567785234899E-2</v>
      </c>
      <c r="H230" s="14" t="str">
        <f t="shared" si="9"/>
        <v>Transport - carSmall business travel car - Plug-in Hybrid Electric Vehiclemiles</v>
      </c>
      <c r="I230" s="14" t="str">
        <f t="shared" si="10"/>
        <v>AllSmall business travel car - Plug-in Hybrid Electric Vehiclemiles</v>
      </c>
      <c r="J230" s="14" t="str">
        <f t="shared" si="11"/>
        <v>N/ASmall business travel car - Plug-in Hybrid Electric Vehiclemiles</v>
      </c>
    </row>
    <row r="231" spans="1:10" ht="14.45" customHeight="1" x14ac:dyDescent="0.25">
      <c r="A231" s="15" t="s">
        <v>23</v>
      </c>
      <c r="B231" s="15" t="s">
        <v>202</v>
      </c>
      <c r="C231" s="15" t="s">
        <v>203</v>
      </c>
      <c r="D231" s="15" t="s">
        <v>234</v>
      </c>
      <c r="E231" s="15" t="s">
        <v>205</v>
      </c>
      <c r="F231" s="16">
        <v>0.13989414</v>
      </c>
      <c r="G231" s="16">
        <v>0.13930644888053692</v>
      </c>
      <c r="H231" s="14" t="str">
        <f t="shared" si="9"/>
        <v>Transport - carSmall car - Dieselkm</v>
      </c>
      <c r="I231" s="14" t="str">
        <f t="shared" si="10"/>
        <v>AllSmall car - Dieselkm</v>
      </c>
      <c r="J231" s="14" t="str">
        <f t="shared" si="11"/>
        <v>N/ASmall car - Dieselkm</v>
      </c>
    </row>
    <row r="232" spans="1:10" ht="14.45" customHeight="1" x14ac:dyDescent="0.25">
      <c r="A232" s="15" t="s">
        <v>23</v>
      </c>
      <c r="B232" s="15" t="s">
        <v>202</v>
      </c>
      <c r="C232" s="15" t="s">
        <v>203</v>
      </c>
      <c r="D232" s="15" t="s">
        <v>234</v>
      </c>
      <c r="E232" s="15" t="s">
        <v>206</v>
      </c>
      <c r="F232" s="16">
        <v>0.22514000000000001</v>
      </c>
      <c r="G232" s="16">
        <v>0.22419566308724831</v>
      </c>
      <c r="H232" s="14" t="str">
        <f t="shared" si="9"/>
        <v>Transport - carSmall car - Dieselmiles</v>
      </c>
      <c r="I232" s="14" t="str">
        <f t="shared" si="10"/>
        <v>AllSmall car - Dieselmiles</v>
      </c>
      <c r="J232" s="14" t="str">
        <f t="shared" si="11"/>
        <v>N/ASmall car - Dieselmiles</v>
      </c>
    </row>
    <row r="233" spans="1:10" ht="14.45" customHeight="1" x14ac:dyDescent="0.25">
      <c r="A233" s="15" t="s">
        <v>23</v>
      </c>
      <c r="B233" s="15" t="s">
        <v>202</v>
      </c>
      <c r="C233" s="15" t="s">
        <v>203</v>
      </c>
      <c r="D233" s="15" t="s">
        <v>235</v>
      </c>
      <c r="E233" s="15" t="s">
        <v>205</v>
      </c>
      <c r="F233" s="16">
        <v>0.10332</v>
      </c>
      <c r="G233" s="16">
        <v>0.10149885771812081</v>
      </c>
      <c r="H233" s="14" t="str">
        <f t="shared" si="9"/>
        <v>Transport - carSmall car - Hybridkm</v>
      </c>
      <c r="I233" s="14" t="str">
        <f t="shared" si="10"/>
        <v>AllSmall car - Hybridkm</v>
      </c>
      <c r="J233" s="14" t="str">
        <f t="shared" si="11"/>
        <v>N/ASmall car - Hybridkm</v>
      </c>
    </row>
    <row r="234" spans="1:10" ht="14.45" customHeight="1" x14ac:dyDescent="0.25">
      <c r="A234" s="15" t="s">
        <v>23</v>
      </c>
      <c r="B234" s="15" t="s">
        <v>202</v>
      </c>
      <c r="C234" s="15" t="s">
        <v>203</v>
      </c>
      <c r="D234" s="15" t="s">
        <v>235</v>
      </c>
      <c r="E234" s="15" t="s">
        <v>206</v>
      </c>
      <c r="F234" s="16">
        <v>0.16628000000000001</v>
      </c>
      <c r="G234" s="16">
        <v>0.16335576644295302</v>
      </c>
      <c r="H234" s="14" t="str">
        <f t="shared" si="9"/>
        <v>Transport - carSmall car - Hybridmiles</v>
      </c>
      <c r="I234" s="14" t="str">
        <f t="shared" si="10"/>
        <v>AllSmall car - Hybridmiles</v>
      </c>
      <c r="J234" s="14" t="str">
        <f t="shared" si="11"/>
        <v>N/ASmall car - Hybridmiles</v>
      </c>
    </row>
    <row r="235" spans="1:10" ht="14.45" customHeight="1" x14ac:dyDescent="0.25">
      <c r="A235" s="15" t="s">
        <v>23</v>
      </c>
      <c r="B235" s="15" t="s">
        <v>202</v>
      </c>
      <c r="C235" s="15" t="s">
        <v>203</v>
      </c>
      <c r="D235" s="15" t="s">
        <v>236</v>
      </c>
      <c r="E235" s="15" t="s">
        <v>205</v>
      </c>
      <c r="F235" s="16">
        <v>0.14651999999999998</v>
      </c>
      <c r="G235" s="16">
        <v>0.14079853422818792</v>
      </c>
      <c r="H235" s="14" t="str">
        <f t="shared" si="9"/>
        <v>Transport - carSmall car - Petrolkm</v>
      </c>
      <c r="I235" s="14" t="str">
        <f t="shared" si="10"/>
        <v>AllSmall car - Petrolkm</v>
      </c>
      <c r="J235" s="14" t="str">
        <f t="shared" si="11"/>
        <v>N/ASmall car - Petrolkm</v>
      </c>
    </row>
    <row r="236" spans="1:10" ht="14.45" customHeight="1" x14ac:dyDescent="0.25">
      <c r="A236" s="15" t="s">
        <v>23</v>
      </c>
      <c r="B236" s="15" t="s">
        <v>202</v>
      </c>
      <c r="C236" s="15" t="s">
        <v>203</v>
      </c>
      <c r="D236" s="15" t="s">
        <v>236</v>
      </c>
      <c r="E236" s="15" t="s">
        <v>206</v>
      </c>
      <c r="F236" s="16">
        <v>0.23580000000000001</v>
      </c>
      <c r="G236" s="16">
        <v>0.22659697181208052</v>
      </c>
      <c r="H236" s="14" t="str">
        <f t="shared" si="9"/>
        <v>Transport - carSmall car - Petrolmiles</v>
      </c>
      <c r="I236" s="14" t="str">
        <f t="shared" si="10"/>
        <v>AllSmall car - Petrolmiles</v>
      </c>
      <c r="J236" s="14" t="str">
        <f t="shared" si="11"/>
        <v>N/ASmall car - Petrolmiles</v>
      </c>
    </row>
    <row r="237" spans="1:10" ht="15" customHeight="1" x14ac:dyDescent="0.25">
      <c r="A237" s="15" t="s">
        <v>23</v>
      </c>
      <c r="B237" s="15" t="s">
        <v>202</v>
      </c>
      <c r="C237" s="15" t="s">
        <v>203</v>
      </c>
      <c r="D237" s="15" t="s">
        <v>237</v>
      </c>
      <c r="E237" s="15" t="s">
        <v>205</v>
      </c>
      <c r="F237" s="16">
        <v>0.1444</v>
      </c>
      <c r="G237" s="16">
        <v>0.1403688577181208</v>
      </c>
      <c r="H237" s="14" t="str">
        <f t="shared" si="9"/>
        <v>Transport - carSmall car - Unknownkm</v>
      </c>
      <c r="I237" s="14" t="str">
        <f t="shared" si="10"/>
        <v>AllSmall car - Unknownkm</v>
      </c>
      <c r="J237" s="14" t="str">
        <f t="shared" si="11"/>
        <v>N/ASmall car - Unknownkm</v>
      </c>
    </row>
    <row r="238" spans="1:10" ht="14.45" customHeight="1" x14ac:dyDescent="0.25">
      <c r="A238" s="15" t="s">
        <v>23</v>
      </c>
      <c r="B238" s="15" t="s">
        <v>202</v>
      </c>
      <c r="C238" s="15" t="s">
        <v>203</v>
      </c>
      <c r="D238" s="15" t="s">
        <v>237</v>
      </c>
      <c r="E238" s="15" t="s">
        <v>206</v>
      </c>
      <c r="F238" s="16">
        <v>0.23239000000000001</v>
      </c>
      <c r="G238" s="16">
        <v>0.22590576644295302</v>
      </c>
      <c r="H238" s="14" t="str">
        <f t="shared" si="9"/>
        <v>Transport - carSmall car - Unknownmiles</v>
      </c>
      <c r="I238" s="14" t="str">
        <f t="shared" si="10"/>
        <v>AllSmall car - Unknownmiles</v>
      </c>
      <c r="J238" s="14" t="str">
        <f t="shared" si="11"/>
        <v>N/ASmall car - Unknownmiles</v>
      </c>
    </row>
    <row r="239" spans="1:10" ht="14.45" customHeight="1" x14ac:dyDescent="0.25">
      <c r="A239" s="15" t="s">
        <v>10</v>
      </c>
      <c r="B239" s="15" t="s">
        <v>202</v>
      </c>
      <c r="C239" s="15" t="s">
        <v>203</v>
      </c>
      <c r="D239" s="15" t="s">
        <v>238</v>
      </c>
      <c r="E239" s="15" t="s">
        <v>205</v>
      </c>
      <c r="F239" s="16">
        <v>0</v>
      </c>
      <c r="G239" s="16">
        <v>0</v>
      </c>
      <c r="H239" s="14" t="str">
        <f t="shared" si="9"/>
        <v>Transport - carSmall fleet car - Battery Electric Vehiclekm</v>
      </c>
      <c r="I239" s="14" t="str">
        <f t="shared" si="10"/>
        <v>AllSmall fleet car - Battery Electric Vehiclekm</v>
      </c>
      <c r="J239" s="14" t="str">
        <f t="shared" si="11"/>
        <v>N/ASmall fleet car - Battery Electric Vehiclekm</v>
      </c>
    </row>
    <row r="240" spans="1:10" ht="14.45" customHeight="1" x14ac:dyDescent="0.25">
      <c r="A240" s="15" t="s">
        <v>10</v>
      </c>
      <c r="B240" s="15" t="s">
        <v>202</v>
      </c>
      <c r="C240" s="15" t="s">
        <v>203</v>
      </c>
      <c r="D240" s="15" t="s">
        <v>238</v>
      </c>
      <c r="E240" s="15" t="s">
        <v>206</v>
      </c>
      <c r="F240" s="16">
        <v>0</v>
      </c>
      <c r="G240" s="16">
        <v>0</v>
      </c>
      <c r="H240" s="14" t="str">
        <f t="shared" si="9"/>
        <v>Transport - carSmall fleet car - Battery Electric Vehiclemiles</v>
      </c>
      <c r="I240" s="14" t="str">
        <f t="shared" si="10"/>
        <v>AllSmall fleet car - Battery Electric Vehiclemiles</v>
      </c>
      <c r="J240" s="14" t="str">
        <f t="shared" si="11"/>
        <v>N/ASmall fleet car - Battery Electric Vehiclemiles</v>
      </c>
    </row>
    <row r="241" spans="1:10" ht="14.45" customHeight="1" x14ac:dyDescent="0.25">
      <c r="A241" s="15" t="s">
        <v>10</v>
      </c>
      <c r="B241" s="15" t="s">
        <v>202</v>
      </c>
      <c r="C241" s="15" t="s">
        <v>203</v>
      </c>
      <c r="D241" s="15" t="s">
        <v>239</v>
      </c>
      <c r="E241" s="15" t="s">
        <v>205</v>
      </c>
      <c r="F241" s="17">
        <v>2.2160000000000003E-2</v>
      </c>
      <c r="G241" s="16">
        <v>2.1630648322147648E-2</v>
      </c>
      <c r="H241" s="14" t="str">
        <f t="shared" si="9"/>
        <v>Transport - carSmall fleet car - Plug-in Hybrid Electric Vehiclekm</v>
      </c>
      <c r="I241" s="14" t="str">
        <f t="shared" si="10"/>
        <v>AllSmall fleet car - Plug-in Hybrid Electric Vehiclekm</v>
      </c>
      <c r="J241" s="14" t="str">
        <f t="shared" si="11"/>
        <v>N/ASmall fleet car - Plug-in Hybrid Electric Vehiclekm</v>
      </c>
    </row>
    <row r="242" spans="1:10" ht="14.45" customHeight="1" x14ac:dyDescent="0.25">
      <c r="A242" s="15" t="s">
        <v>10</v>
      </c>
      <c r="B242" s="15" t="s">
        <v>202</v>
      </c>
      <c r="C242" s="15" t="s">
        <v>203</v>
      </c>
      <c r="D242" s="15" t="s">
        <v>239</v>
      </c>
      <c r="E242" s="15" t="s">
        <v>206</v>
      </c>
      <c r="F242" s="17">
        <v>3.567E-2</v>
      </c>
      <c r="G242" s="16">
        <v>3.4812218791946306E-2</v>
      </c>
      <c r="H242" s="14" t="str">
        <f t="shared" si="9"/>
        <v>Transport - carSmall fleet car - Plug-in Hybrid Electric Vehiclemiles</v>
      </c>
      <c r="I242" s="14" t="str">
        <f t="shared" si="10"/>
        <v>AllSmall fleet car - Plug-in Hybrid Electric Vehiclemiles</v>
      </c>
      <c r="J242" s="14" t="str">
        <f t="shared" si="11"/>
        <v>N/ASmall fleet car - Plug-in Hybrid Electric Vehiclemiles</v>
      </c>
    </row>
    <row r="243" spans="1:10" ht="14.45" customHeight="1" x14ac:dyDescent="0.25">
      <c r="A243" s="15" t="s">
        <v>23</v>
      </c>
      <c r="B243" s="15" t="s">
        <v>240</v>
      </c>
      <c r="C243" s="15" t="s">
        <v>241</v>
      </c>
      <c r="D243" s="15" t="s">
        <v>242</v>
      </c>
      <c r="E243" s="15" t="s">
        <v>243</v>
      </c>
      <c r="F243" s="16">
        <v>9.6500000000000002E-2</v>
      </c>
      <c r="G243" s="16">
        <v>0.10215039463087248</v>
      </c>
      <c r="H243" s="14" t="str">
        <f t="shared" si="9"/>
        <v>Transport - publicAverage local buspassenger.km</v>
      </c>
      <c r="I243" s="14" t="str">
        <f t="shared" si="10"/>
        <v>AllAverage local buspassenger.km</v>
      </c>
      <c r="J243" s="14" t="str">
        <f t="shared" si="11"/>
        <v>N/AAverage local buspassenger.km</v>
      </c>
    </row>
    <row r="244" spans="1:10" ht="14.45" customHeight="1" x14ac:dyDescent="0.25">
      <c r="A244" s="15" t="s">
        <v>23</v>
      </c>
      <c r="B244" s="15" t="s">
        <v>240</v>
      </c>
      <c r="C244" s="15" t="s">
        <v>244</v>
      </c>
      <c r="D244" s="15" t="s">
        <v>245</v>
      </c>
      <c r="E244" s="15" t="s">
        <v>205</v>
      </c>
      <c r="F244" s="16">
        <v>0.30624000000000001</v>
      </c>
      <c r="G244" s="16">
        <v>0.30603644888053694</v>
      </c>
      <c r="H244" s="14" t="str">
        <f t="shared" si="9"/>
        <v>Transport - publicBlack cabkm</v>
      </c>
      <c r="I244" s="14" t="str">
        <f t="shared" si="10"/>
        <v>AllBlack cabkm</v>
      </c>
      <c r="J244" s="14" t="str">
        <f t="shared" si="11"/>
        <v>N/ABlack cabkm</v>
      </c>
    </row>
    <row r="245" spans="1:10" ht="14.45" customHeight="1" x14ac:dyDescent="0.25">
      <c r="A245" s="15" t="s">
        <v>23</v>
      </c>
      <c r="B245" s="15" t="s">
        <v>240</v>
      </c>
      <c r="C245" s="15" t="s">
        <v>244</v>
      </c>
      <c r="D245" s="15" t="s">
        <v>245</v>
      </c>
      <c r="E245" s="15" t="s">
        <v>243</v>
      </c>
      <c r="F245" s="16">
        <v>0.20416000000000001</v>
      </c>
      <c r="G245" s="16">
        <v>0.20402466838120806</v>
      </c>
      <c r="H245" s="14" t="str">
        <f t="shared" si="9"/>
        <v>Transport - publicBlack cabpassenger.km</v>
      </c>
      <c r="I245" s="14" t="str">
        <f t="shared" si="10"/>
        <v>AllBlack cabpassenger.km</v>
      </c>
      <c r="J245" s="14" t="str">
        <f t="shared" si="11"/>
        <v>N/ABlack cabpassenger.km</v>
      </c>
    </row>
    <row r="246" spans="1:10" ht="14.45" customHeight="1" x14ac:dyDescent="0.25">
      <c r="A246" s="15" t="s">
        <v>23</v>
      </c>
      <c r="B246" s="15" t="s">
        <v>240</v>
      </c>
      <c r="C246" s="15" t="s">
        <v>241</v>
      </c>
      <c r="D246" s="15" t="s">
        <v>246</v>
      </c>
      <c r="E246" s="15" t="s">
        <v>243</v>
      </c>
      <c r="F246" s="16">
        <v>2.733E-2</v>
      </c>
      <c r="G246" s="16">
        <v>2.7181401342281877E-2</v>
      </c>
      <c r="H246" s="14" t="str">
        <f t="shared" si="9"/>
        <v>Transport - publicCoachpassenger.km</v>
      </c>
      <c r="I246" s="14" t="str">
        <f t="shared" si="10"/>
        <v>AllCoachpassenger.km</v>
      </c>
      <c r="J246" s="14" t="str">
        <f t="shared" si="11"/>
        <v>N/ACoachpassenger.km</v>
      </c>
    </row>
    <row r="247" spans="1:10" ht="14.45" customHeight="1" x14ac:dyDescent="0.25">
      <c r="A247" s="15" t="s">
        <v>23</v>
      </c>
      <c r="B247" s="15" t="s">
        <v>240</v>
      </c>
      <c r="C247" s="15" t="s">
        <v>247</v>
      </c>
      <c r="D247" s="15" t="s">
        <v>248</v>
      </c>
      <c r="E247" s="15" t="s">
        <v>243</v>
      </c>
      <c r="F247" s="16">
        <v>0.112862</v>
      </c>
      <c r="G247" s="16">
        <v>0.11269808080536912</v>
      </c>
      <c r="H247" s="14" t="str">
        <f t="shared" si="9"/>
        <v>Transport - publicFerry - Average (all passenger)passenger.km</v>
      </c>
      <c r="I247" s="14" t="str">
        <f t="shared" si="10"/>
        <v>AllFerry - Average (all passenger)passenger.km</v>
      </c>
      <c r="J247" s="14" t="str">
        <f t="shared" si="11"/>
        <v>N/AFerry - Average (all passenger)passenger.km</v>
      </c>
    </row>
    <row r="248" spans="1:10" ht="14.45" customHeight="1" x14ac:dyDescent="0.25">
      <c r="A248" s="15" t="s">
        <v>23</v>
      </c>
      <c r="B248" s="15" t="s">
        <v>240</v>
      </c>
      <c r="C248" s="15" t="s">
        <v>247</v>
      </c>
      <c r="D248" s="15" t="s">
        <v>249</v>
      </c>
      <c r="E248" s="15" t="s">
        <v>243</v>
      </c>
      <c r="F248" s="16">
        <v>0.12951699999999999</v>
      </c>
      <c r="G248" s="16">
        <v>0.12932887543624161</v>
      </c>
      <c r="H248" s="14" t="str">
        <f t="shared" si="9"/>
        <v>Transport - publicFerry - Car passengerpassenger.km</v>
      </c>
      <c r="I248" s="14" t="str">
        <f t="shared" si="10"/>
        <v>AllFerry - Car passengerpassenger.km</v>
      </c>
      <c r="J248" s="14" t="str">
        <f t="shared" si="11"/>
        <v>N/AFerry - Car passengerpassenger.km</v>
      </c>
    </row>
    <row r="249" spans="1:10" ht="14.45" customHeight="1" x14ac:dyDescent="0.25">
      <c r="A249" s="15" t="s">
        <v>23</v>
      </c>
      <c r="B249" s="15" t="s">
        <v>240</v>
      </c>
      <c r="C249" s="15" t="s">
        <v>247</v>
      </c>
      <c r="D249" s="15" t="s">
        <v>250</v>
      </c>
      <c r="E249" s="15" t="s">
        <v>243</v>
      </c>
      <c r="F249" s="16">
        <v>1.8737999999999998E-2</v>
      </c>
      <c r="G249" s="16">
        <v>1.8710813959731544E-2</v>
      </c>
      <c r="H249" s="14" t="str">
        <f t="shared" si="9"/>
        <v>Transport - publicFerry - Foot passengerpassenger.km</v>
      </c>
      <c r="I249" s="14" t="str">
        <f t="shared" si="10"/>
        <v>AllFerry - Foot passengerpassenger.km</v>
      </c>
      <c r="J249" s="14" t="str">
        <f t="shared" si="11"/>
        <v>N/AFerry - Foot passengerpassenger.km</v>
      </c>
    </row>
    <row r="250" spans="1:10" ht="14.45" customHeight="1" x14ac:dyDescent="0.25">
      <c r="A250" s="15" t="s">
        <v>23</v>
      </c>
      <c r="B250" s="15" t="s">
        <v>240</v>
      </c>
      <c r="C250" s="15" t="s">
        <v>251</v>
      </c>
      <c r="D250" s="15" t="s">
        <v>252</v>
      </c>
      <c r="E250" s="15" t="s">
        <v>243</v>
      </c>
      <c r="F250" s="16">
        <v>0.24586999999999998</v>
      </c>
      <c r="G250" s="16">
        <v>0.27257678523489931</v>
      </c>
      <c r="H250" s="14" t="str">
        <f t="shared" si="9"/>
        <v>Transport - publicFlights - Domestic, to/from UK - Average passengerpassenger.km</v>
      </c>
      <c r="I250" s="14" t="str">
        <f t="shared" si="10"/>
        <v>AllFlights - Domestic, to/from UK - Average passengerpassenger.km</v>
      </c>
      <c r="J250" s="14" t="str">
        <f t="shared" si="11"/>
        <v>N/AFlights - Domestic, to/from UK - Average passengerpassenger.km</v>
      </c>
    </row>
    <row r="251" spans="1:10" ht="14.45" customHeight="1" x14ac:dyDescent="0.25">
      <c r="A251" s="15" t="s">
        <v>23</v>
      </c>
      <c r="B251" s="15" t="s">
        <v>240</v>
      </c>
      <c r="C251" s="15" t="s">
        <v>251</v>
      </c>
      <c r="D251" s="15" t="s">
        <v>253</v>
      </c>
      <c r="E251" s="15" t="s">
        <v>243</v>
      </c>
      <c r="F251" s="16">
        <v>0.18362000000000001</v>
      </c>
      <c r="G251" s="16">
        <v>0.18395</v>
      </c>
      <c r="H251" s="14" t="str">
        <f t="shared" si="9"/>
        <v>Transport - publicFlights - International, to/from non-UK - Average passengerpassenger.km</v>
      </c>
      <c r="I251" s="14" t="str">
        <f t="shared" si="10"/>
        <v>AllFlights - International, to/from non-UK - Average passengerpassenger.km</v>
      </c>
      <c r="J251" s="14" t="str">
        <f t="shared" si="11"/>
        <v>N/AFlights - International, to/from non-UK - Average passengerpassenger.km</v>
      </c>
    </row>
    <row r="252" spans="1:10" ht="14.45" customHeight="1" x14ac:dyDescent="0.25">
      <c r="A252" s="15" t="s">
        <v>23</v>
      </c>
      <c r="B252" s="15" t="s">
        <v>240</v>
      </c>
      <c r="C252" s="15" t="s">
        <v>251</v>
      </c>
      <c r="D252" s="15" t="s">
        <v>254</v>
      </c>
      <c r="E252" s="15" t="s">
        <v>243</v>
      </c>
      <c r="F252" s="16">
        <v>0.40781000000000001</v>
      </c>
      <c r="G252" s="16">
        <v>0.39044320536912752</v>
      </c>
      <c r="H252" s="14" t="str">
        <f t="shared" si="9"/>
        <v>Transport - publicFlights - International, to/from non-UK - Business classpassenger.km</v>
      </c>
      <c r="I252" s="14" t="str">
        <f t="shared" si="10"/>
        <v>AllFlights - International, to/from non-UK - Business classpassenger.km</v>
      </c>
      <c r="J252" s="14" t="str">
        <f t="shared" si="11"/>
        <v>N/AFlights - International, to/from non-UK - Business classpassenger.km</v>
      </c>
    </row>
    <row r="253" spans="1:10" ht="14.45" customHeight="1" x14ac:dyDescent="0.25">
      <c r="A253" s="15" t="s">
        <v>23</v>
      </c>
      <c r="B253" s="15" t="s">
        <v>240</v>
      </c>
      <c r="C253" s="15" t="s">
        <v>251</v>
      </c>
      <c r="D253" s="15" t="s">
        <v>255</v>
      </c>
      <c r="E253" s="15" t="s">
        <v>243</v>
      </c>
      <c r="F253" s="16">
        <v>0.140625</v>
      </c>
      <c r="G253" s="16">
        <v>0.13464333030872483</v>
      </c>
      <c r="H253" s="14" t="str">
        <f t="shared" si="9"/>
        <v>Transport - publicFlights - International, to/from non-UK - Economy classpassenger.km</v>
      </c>
      <c r="I253" s="14" t="str">
        <f t="shared" si="10"/>
        <v>AllFlights - International, to/from non-UK - Economy classpassenger.km</v>
      </c>
      <c r="J253" s="14" t="str">
        <f t="shared" si="11"/>
        <v>N/AFlights - International, to/from non-UK - Economy classpassenger.km</v>
      </c>
    </row>
    <row r="254" spans="1:10" ht="14.45" customHeight="1" x14ac:dyDescent="0.25">
      <c r="A254" s="15" t="s">
        <v>23</v>
      </c>
      <c r="B254" s="15" t="s">
        <v>240</v>
      </c>
      <c r="C254" s="15" t="s">
        <v>251</v>
      </c>
      <c r="D254" s="15" t="s">
        <v>256</v>
      </c>
      <c r="E254" s="15" t="s">
        <v>243</v>
      </c>
      <c r="F254" s="16">
        <v>0.56250999999999995</v>
      </c>
      <c r="G254" s="16">
        <v>0.53854239999999998</v>
      </c>
      <c r="H254" s="14" t="str">
        <f t="shared" si="9"/>
        <v>Transport - publicFlights - International, to/from non-UK - First classpassenger.km</v>
      </c>
      <c r="I254" s="14" t="str">
        <f t="shared" si="10"/>
        <v>AllFlights - International, to/from non-UK - First classpassenger.km</v>
      </c>
      <c r="J254" s="14" t="str">
        <f t="shared" si="11"/>
        <v>N/AFlights - International, to/from non-UK - First classpassenger.km</v>
      </c>
    </row>
    <row r="255" spans="1:10" ht="14.45" customHeight="1" x14ac:dyDescent="0.25">
      <c r="A255" s="15" t="s">
        <v>23</v>
      </c>
      <c r="B255" s="15" t="s">
        <v>240</v>
      </c>
      <c r="C255" s="15" t="s">
        <v>251</v>
      </c>
      <c r="D255" s="15" t="s">
        <v>257</v>
      </c>
      <c r="E255" s="15" t="s">
        <v>243</v>
      </c>
      <c r="F255" s="16">
        <v>0.22500000000000001</v>
      </c>
      <c r="G255" s="16">
        <v>0.21541942147651008</v>
      </c>
      <c r="H255" s="14" t="str">
        <f t="shared" si="9"/>
        <v>Transport - publicFlights - International, to/from non-UK - Premium economy classpassenger.km</v>
      </c>
      <c r="I255" s="14" t="str">
        <f t="shared" si="10"/>
        <v>AllFlights - International, to/from non-UK - Premium economy classpassenger.km</v>
      </c>
      <c r="J255" s="14" t="str">
        <f t="shared" si="11"/>
        <v>N/AFlights - International, to/from non-UK - Premium economy classpassenger.km</v>
      </c>
    </row>
    <row r="256" spans="1:10" ht="14.45" customHeight="1" x14ac:dyDescent="0.25">
      <c r="A256" s="15" t="s">
        <v>23</v>
      </c>
      <c r="B256" s="15" t="s">
        <v>240</v>
      </c>
      <c r="C256" s="15" t="s">
        <v>251</v>
      </c>
      <c r="D256" s="15" t="s">
        <v>258</v>
      </c>
      <c r="E256" s="15" t="s">
        <v>243</v>
      </c>
      <c r="F256" s="16">
        <v>0.19309000000000001</v>
      </c>
      <c r="G256" s="16">
        <v>0.26128062953020131</v>
      </c>
      <c r="H256" s="14" t="str">
        <f t="shared" si="9"/>
        <v>Transport - publicFlights - Long-haul, to/from UK - Average passengerpassenger.km</v>
      </c>
      <c r="I256" s="14" t="str">
        <f t="shared" si="10"/>
        <v>AllFlights - Long-haul, to/from UK - Average passengerpassenger.km</v>
      </c>
      <c r="J256" s="14" t="str">
        <f t="shared" si="11"/>
        <v>N/AFlights - Long-haul, to/from UK - Average passengerpassenger.km</v>
      </c>
    </row>
    <row r="257" spans="1:10" ht="14.45" customHeight="1" x14ac:dyDescent="0.25">
      <c r="A257" s="15" t="s">
        <v>23</v>
      </c>
      <c r="B257" s="15" t="s">
        <v>240</v>
      </c>
      <c r="C257" s="15" t="s">
        <v>251</v>
      </c>
      <c r="D257" s="15" t="s">
        <v>259</v>
      </c>
      <c r="E257" s="15" t="s">
        <v>243</v>
      </c>
      <c r="F257" s="16">
        <v>0.42882000000000003</v>
      </c>
      <c r="G257" s="16">
        <v>0.58028693020134225</v>
      </c>
      <c r="H257" s="14" t="str">
        <f t="shared" si="9"/>
        <v>Transport - publicFlights - Long-haul, to/from UK - Business classpassenger.km</v>
      </c>
      <c r="I257" s="14" t="str">
        <f t="shared" si="10"/>
        <v>AllFlights - Long-haul, to/from UK - Business classpassenger.km</v>
      </c>
      <c r="J257" s="14" t="str">
        <f t="shared" si="11"/>
        <v>N/AFlights - Long-haul, to/from UK - Business classpassenger.km</v>
      </c>
    </row>
    <row r="258" spans="1:10" ht="14.45" customHeight="1" x14ac:dyDescent="0.25">
      <c r="A258" s="15" t="s">
        <v>23</v>
      </c>
      <c r="B258" s="15" t="s">
        <v>240</v>
      </c>
      <c r="C258" s="15" t="s">
        <v>251</v>
      </c>
      <c r="D258" s="15" t="s">
        <v>260</v>
      </c>
      <c r="E258" s="15" t="s">
        <v>243</v>
      </c>
      <c r="F258" s="16">
        <v>0.14787000000000003</v>
      </c>
      <c r="G258" s="16">
        <v>0.20010828053691276</v>
      </c>
      <c r="H258" s="14" t="str">
        <f t="shared" si="9"/>
        <v>Transport - publicFlights - Long-haul, to/from UK - Economy classpassenger.km</v>
      </c>
      <c r="I258" s="14" t="str">
        <f t="shared" si="10"/>
        <v>AllFlights - Long-haul, to/from UK - Economy classpassenger.km</v>
      </c>
      <c r="J258" s="14" t="str">
        <f t="shared" si="11"/>
        <v>N/AFlights - Long-haul, to/from UK - Economy classpassenger.km</v>
      </c>
    </row>
    <row r="259" spans="1:10" ht="14.45" customHeight="1" x14ac:dyDescent="0.25">
      <c r="A259" s="15" t="s">
        <v>23</v>
      </c>
      <c r="B259" s="15" t="s">
        <v>240</v>
      </c>
      <c r="C259" s="15" t="s">
        <v>251</v>
      </c>
      <c r="D259" s="15" t="s">
        <v>261</v>
      </c>
      <c r="E259" s="15" t="s">
        <v>243</v>
      </c>
      <c r="F259" s="16">
        <v>0.59147000000000005</v>
      </c>
      <c r="G259" s="16">
        <v>0.80040302953020126</v>
      </c>
      <c r="H259" s="14" t="str">
        <f t="shared" si="9"/>
        <v>Transport - publicFlights - Long-haul, to/from UK - First classpassenger.km</v>
      </c>
      <c r="I259" s="14" t="str">
        <f t="shared" si="10"/>
        <v>AllFlights - Long-haul, to/from UK - First classpassenger.km</v>
      </c>
      <c r="J259" s="14" t="str">
        <f t="shared" si="11"/>
        <v>N/AFlights - Long-haul, to/from UK - First classpassenger.km</v>
      </c>
    </row>
    <row r="260" spans="1:10" ht="14.45" customHeight="1" x14ac:dyDescent="0.25">
      <c r="A260" s="15" t="s">
        <v>23</v>
      </c>
      <c r="B260" s="15" t="s">
        <v>240</v>
      </c>
      <c r="C260" s="15" t="s">
        <v>251</v>
      </c>
      <c r="D260" s="15" t="s">
        <v>262</v>
      </c>
      <c r="E260" s="15" t="s">
        <v>243</v>
      </c>
      <c r="F260" s="16">
        <v>0.23659000000000002</v>
      </c>
      <c r="G260" s="16">
        <v>0.3201551932885906</v>
      </c>
      <c r="H260" s="14" t="str">
        <f t="shared" si="9"/>
        <v>Transport - publicFlights - Long-haul, to/from UK - Premium economy classpassenger.km</v>
      </c>
      <c r="I260" s="14" t="str">
        <f t="shared" si="10"/>
        <v>AllFlights - Long-haul, to/from UK - Premium economy classpassenger.km</v>
      </c>
      <c r="J260" s="14" t="str">
        <f t="shared" si="11"/>
        <v>N/AFlights - Long-haul, to/from UK - Premium economy classpassenger.km</v>
      </c>
    </row>
    <row r="261" spans="1:10" ht="14.45" customHeight="1" x14ac:dyDescent="0.25">
      <c r="A261" s="15" t="s">
        <v>23</v>
      </c>
      <c r="B261" s="15" t="s">
        <v>240</v>
      </c>
      <c r="C261" s="15" t="s">
        <v>251</v>
      </c>
      <c r="D261" s="15" t="s">
        <v>263</v>
      </c>
      <c r="E261" s="15" t="s">
        <v>243</v>
      </c>
      <c r="F261" s="16">
        <v>0.15353000000000003</v>
      </c>
      <c r="G261" s="16">
        <v>0.1859171395973154</v>
      </c>
      <c r="H261" s="14" t="str">
        <f t="shared" si="9"/>
        <v>Transport - publicFlights - Short-haul, to/from UK - Average passengerpassenger.km</v>
      </c>
      <c r="I261" s="14" t="str">
        <f t="shared" si="10"/>
        <v>AllFlights - Short-haul, to/from UK - Average passengerpassenger.km</v>
      </c>
      <c r="J261" s="14" t="str">
        <f t="shared" si="11"/>
        <v>N/AFlights - Short-haul, to/from UK - Average passengerpassenger.km</v>
      </c>
    </row>
    <row r="262" spans="1:10" ht="14.45" customHeight="1" x14ac:dyDescent="0.25">
      <c r="A262" s="15" t="s">
        <v>23</v>
      </c>
      <c r="B262" s="15" t="s">
        <v>240</v>
      </c>
      <c r="C262" s="15" t="s">
        <v>251</v>
      </c>
      <c r="D262" s="15" t="s">
        <v>264</v>
      </c>
      <c r="E262" s="15" t="s">
        <v>243</v>
      </c>
      <c r="F262" s="16">
        <v>0.22652000000000003</v>
      </c>
      <c r="G262" s="16">
        <v>0.27430287785234903</v>
      </c>
      <c r="H262" s="14" t="str">
        <f t="shared" si="9"/>
        <v>Transport - publicFlights - Short-haul, to/from UK - Business classpassenger.km</v>
      </c>
      <c r="I262" s="14" t="str">
        <f t="shared" si="10"/>
        <v>AllFlights - Short-haul, to/from UK - Business classpassenger.km</v>
      </c>
      <c r="J262" s="14" t="str">
        <f t="shared" si="11"/>
        <v>N/AFlights - Short-haul, to/from UK - Business classpassenger.km</v>
      </c>
    </row>
    <row r="263" spans="1:10" ht="14.45" customHeight="1" x14ac:dyDescent="0.25">
      <c r="A263" s="15" t="s">
        <v>23</v>
      </c>
      <c r="B263" s="15" t="s">
        <v>240</v>
      </c>
      <c r="C263" s="15" t="s">
        <v>251</v>
      </c>
      <c r="D263" s="15" t="s">
        <v>265</v>
      </c>
      <c r="E263" s="15" t="s">
        <v>243</v>
      </c>
      <c r="F263" s="16">
        <v>0.15102000000000002</v>
      </c>
      <c r="G263" s="16">
        <v>0.18286935436241611</v>
      </c>
      <c r="H263" s="14" t="str">
        <f t="shared" si="9"/>
        <v>Transport - publicFlights - Short-haul, to/from UK - Economy classpassenger.km</v>
      </c>
      <c r="I263" s="14" t="str">
        <f t="shared" si="10"/>
        <v>AllFlights - Short-haul, to/from UK - Economy classpassenger.km</v>
      </c>
      <c r="J263" s="14" t="str">
        <f t="shared" si="11"/>
        <v>N/AFlights - Short-haul, to/from UK - Economy classpassenger.km</v>
      </c>
    </row>
    <row r="264" spans="1:10" ht="14.45" customHeight="1" x14ac:dyDescent="0.25">
      <c r="A264" s="15" t="s">
        <v>23</v>
      </c>
      <c r="B264" s="15" t="s">
        <v>240</v>
      </c>
      <c r="C264" s="15" t="s">
        <v>266</v>
      </c>
      <c r="D264" s="15" t="s">
        <v>267</v>
      </c>
      <c r="E264" s="15" t="s">
        <v>243</v>
      </c>
      <c r="F264" s="16">
        <v>4.4599999999999996E-3</v>
      </c>
      <c r="G264" s="16">
        <v>4.4590778523489931E-3</v>
      </c>
      <c r="H264" s="14" t="str">
        <f t="shared" ref="H264:H327" si="12">B264&amp;D264&amp;E264</f>
        <v>Transport - publicInternational railpassenger.km</v>
      </c>
      <c r="I264" s="14" t="str">
        <f t="shared" ref="I264:I327" si="13">"All"&amp;D264&amp;E264</f>
        <v>AllInternational railpassenger.km</v>
      </c>
      <c r="J264" s="14" t="str">
        <f t="shared" ref="J264:J327" si="14">"N/A"&amp;D264&amp;E264</f>
        <v>N/AInternational railpassenger.km</v>
      </c>
    </row>
    <row r="265" spans="1:10" ht="14.45" customHeight="1" x14ac:dyDescent="0.25">
      <c r="A265" s="15" t="s">
        <v>23</v>
      </c>
      <c r="B265" s="15" t="s">
        <v>240</v>
      </c>
      <c r="C265" s="15" t="s">
        <v>266</v>
      </c>
      <c r="D265" s="15" t="s">
        <v>268</v>
      </c>
      <c r="E265" s="15" t="s">
        <v>243</v>
      </c>
      <c r="F265" s="16">
        <v>2.861E-2</v>
      </c>
      <c r="G265" s="16">
        <v>2.8603267114093962E-2</v>
      </c>
      <c r="H265" s="14" t="str">
        <f t="shared" si="12"/>
        <v>Transport - publicLight rail and trampassenger.km</v>
      </c>
      <c r="I265" s="14" t="str">
        <f t="shared" si="13"/>
        <v>AllLight rail and trampassenger.km</v>
      </c>
      <c r="J265" s="14" t="str">
        <f t="shared" si="14"/>
        <v>N/ALight rail and trampassenger.km</v>
      </c>
    </row>
    <row r="266" spans="1:10" ht="14.45" customHeight="1" x14ac:dyDescent="0.25">
      <c r="A266" s="15" t="s">
        <v>23</v>
      </c>
      <c r="B266" s="15" t="s">
        <v>240</v>
      </c>
      <c r="C266" s="15" t="s">
        <v>241</v>
      </c>
      <c r="D266" s="15" t="s">
        <v>269</v>
      </c>
      <c r="E266" s="15" t="s">
        <v>243</v>
      </c>
      <c r="F266" s="16">
        <v>0.10778000000000001</v>
      </c>
      <c r="G266" s="16">
        <v>0.11836276912751678</v>
      </c>
      <c r="H266" s="14" t="str">
        <f t="shared" si="12"/>
        <v>Transport - publicLocal bus (not London)passenger.km</v>
      </c>
      <c r="I266" s="14" t="str">
        <f t="shared" si="13"/>
        <v>AllLocal bus (not London)passenger.km</v>
      </c>
      <c r="J266" s="14" t="str">
        <f t="shared" si="14"/>
        <v>N/ALocal bus (not London)passenger.km</v>
      </c>
    </row>
    <row r="267" spans="1:10" ht="14.45" customHeight="1" x14ac:dyDescent="0.25">
      <c r="A267" s="15" t="s">
        <v>23</v>
      </c>
      <c r="B267" s="15" t="s">
        <v>240</v>
      </c>
      <c r="C267" s="15" t="s">
        <v>241</v>
      </c>
      <c r="D267" s="15" t="s">
        <v>270</v>
      </c>
      <c r="E267" s="15" t="s">
        <v>243</v>
      </c>
      <c r="F267" s="16">
        <v>7.936E-2</v>
      </c>
      <c r="G267" s="16">
        <v>7.8322508724832221E-2</v>
      </c>
      <c r="H267" s="14" t="str">
        <f t="shared" si="12"/>
        <v>Transport - publicLocal London buspassenger.km</v>
      </c>
      <c r="I267" s="14" t="str">
        <f t="shared" si="13"/>
        <v>AllLocal London buspassenger.km</v>
      </c>
      <c r="J267" s="14" t="str">
        <f t="shared" si="14"/>
        <v>N/ALocal London buspassenger.km</v>
      </c>
    </row>
    <row r="268" spans="1:10" ht="14.45" customHeight="1" x14ac:dyDescent="0.25">
      <c r="A268" s="15" t="s">
        <v>23</v>
      </c>
      <c r="B268" s="15" t="s">
        <v>240</v>
      </c>
      <c r="C268" s="15" t="s">
        <v>266</v>
      </c>
      <c r="D268" s="15" t="s">
        <v>271</v>
      </c>
      <c r="E268" s="15" t="s">
        <v>243</v>
      </c>
      <c r="F268" s="16">
        <v>2.7809999999999998E-2</v>
      </c>
      <c r="G268" s="16">
        <v>2.780206711409396E-2</v>
      </c>
      <c r="H268" s="14" t="str">
        <f t="shared" si="12"/>
        <v>Transport - publicLondon Undergroundpassenger.km</v>
      </c>
      <c r="I268" s="14" t="str">
        <f t="shared" si="13"/>
        <v>AllLondon Undergroundpassenger.km</v>
      </c>
      <c r="J268" s="14" t="str">
        <f t="shared" si="14"/>
        <v>N/ALondon Undergroundpassenger.km</v>
      </c>
    </row>
    <row r="269" spans="1:10" ht="14.45" customHeight="1" x14ac:dyDescent="0.25">
      <c r="A269" s="15" t="s">
        <v>23</v>
      </c>
      <c r="B269" s="15" t="s">
        <v>240</v>
      </c>
      <c r="C269" s="15" t="s">
        <v>266</v>
      </c>
      <c r="D269" s="15" t="s">
        <v>272</v>
      </c>
      <c r="E269" s="15" t="s">
        <v>243</v>
      </c>
      <c r="F269" s="16">
        <v>3.5490000000000001E-2</v>
      </c>
      <c r="G269" s="16">
        <v>3.5462963758389261E-2</v>
      </c>
      <c r="H269" s="14" t="str">
        <f t="shared" si="12"/>
        <v>Transport - publicNational railpassenger.km</v>
      </c>
      <c r="I269" s="14" t="str">
        <f t="shared" si="13"/>
        <v>AllNational railpassenger.km</v>
      </c>
      <c r="J269" s="14" t="str">
        <f t="shared" si="14"/>
        <v>N/ANational railpassenger.km</v>
      </c>
    </row>
    <row r="270" spans="1:10" ht="14.45" customHeight="1" x14ac:dyDescent="0.25">
      <c r="A270" s="15" t="s">
        <v>23</v>
      </c>
      <c r="B270" s="15" t="s">
        <v>240</v>
      </c>
      <c r="C270" s="15" t="s">
        <v>244</v>
      </c>
      <c r="D270" s="15" t="s">
        <v>273</v>
      </c>
      <c r="E270" s="15" t="s">
        <v>205</v>
      </c>
      <c r="F270" s="16">
        <v>0.20826</v>
      </c>
      <c r="G270" s="16">
        <v>0.20805644888053693</v>
      </c>
      <c r="H270" s="14" t="str">
        <f t="shared" si="12"/>
        <v>Transport - publicRegular taxikm</v>
      </c>
      <c r="I270" s="14" t="str">
        <f t="shared" si="13"/>
        <v>AllRegular taxikm</v>
      </c>
      <c r="J270" s="14" t="str">
        <f t="shared" si="14"/>
        <v>N/ARegular taxikm</v>
      </c>
    </row>
    <row r="271" spans="1:10" ht="14.45" customHeight="1" x14ac:dyDescent="0.25">
      <c r="A271" s="15" t="s">
        <v>23</v>
      </c>
      <c r="B271" s="15" t="s">
        <v>240</v>
      </c>
      <c r="C271" s="15" t="s">
        <v>244</v>
      </c>
      <c r="D271" s="15" t="s">
        <v>273</v>
      </c>
      <c r="E271" s="15" t="s">
        <v>243</v>
      </c>
      <c r="F271" s="16">
        <v>0.14876</v>
      </c>
      <c r="G271" s="16">
        <v>0.14861492593825501</v>
      </c>
      <c r="H271" s="14" t="str">
        <f t="shared" si="12"/>
        <v>Transport - publicRegular taxipassenger.km</v>
      </c>
      <c r="I271" s="14" t="str">
        <f t="shared" si="13"/>
        <v>AllRegular taxipassenger.km</v>
      </c>
      <c r="J271" s="14" t="str">
        <f t="shared" si="14"/>
        <v>N/ARegular taxipassenger.km</v>
      </c>
    </row>
    <row r="272" spans="1:10" ht="14.45" customHeight="1" x14ac:dyDescent="0.25">
      <c r="A272" s="15" t="s">
        <v>201</v>
      </c>
      <c r="B272" s="15" t="s">
        <v>274</v>
      </c>
      <c r="C272" s="15" t="s">
        <v>275</v>
      </c>
      <c r="D272" s="15" t="s">
        <v>276</v>
      </c>
      <c r="E272" s="15" t="s">
        <v>205</v>
      </c>
      <c r="F272" s="16">
        <v>6.225E-2</v>
      </c>
      <c r="G272" s="16">
        <v>7.3455241610738256E-2</v>
      </c>
      <c r="H272" s="14" t="str">
        <f t="shared" si="12"/>
        <v>Transport - van/HGVBusiness Travel Van - Average (up to 3.5 tonnes) - Battery Electric Vehiclekm</v>
      </c>
      <c r="I272" s="14" t="str">
        <f t="shared" si="13"/>
        <v>AllBusiness Travel Van - Average (up to 3.5 tonnes) - Battery Electric Vehiclekm</v>
      </c>
      <c r="J272" s="14" t="str">
        <f t="shared" si="14"/>
        <v>N/ABusiness Travel Van - Average (up to 3.5 tonnes) - Battery Electric Vehiclekm</v>
      </c>
    </row>
    <row r="273" spans="1:10" ht="14.45" customHeight="1" x14ac:dyDescent="0.25">
      <c r="A273" s="15" t="s">
        <v>201</v>
      </c>
      <c r="B273" s="15" t="s">
        <v>274</v>
      </c>
      <c r="C273" s="15" t="s">
        <v>275</v>
      </c>
      <c r="D273" s="15" t="s">
        <v>276</v>
      </c>
      <c r="E273" s="15" t="s">
        <v>206</v>
      </c>
      <c r="F273" s="16">
        <v>0.10019</v>
      </c>
      <c r="G273" s="16">
        <v>0.11823647919463087</v>
      </c>
      <c r="H273" s="14" t="str">
        <f t="shared" si="12"/>
        <v>Transport - van/HGVBusiness Travel Van - Average (up to 3.5 tonnes) - Battery Electric Vehiclemiles</v>
      </c>
      <c r="I273" s="14" t="str">
        <f t="shared" si="13"/>
        <v>AllBusiness Travel Van - Average (up to 3.5 tonnes) - Battery Electric Vehiclemiles</v>
      </c>
      <c r="J273" s="14" t="str">
        <f t="shared" si="14"/>
        <v>N/ABusiness Travel Van - Average (up to 3.5 tonnes) - Battery Electric Vehiclemiles</v>
      </c>
    </row>
    <row r="274" spans="1:10" ht="14.45" customHeight="1" x14ac:dyDescent="0.25">
      <c r="A274" s="15" t="s">
        <v>201</v>
      </c>
      <c r="B274" s="15" t="s">
        <v>274</v>
      </c>
      <c r="C274" s="15" t="s">
        <v>275</v>
      </c>
      <c r="D274" s="15" t="s">
        <v>277</v>
      </c>
      <c r="E274" s="15" t="s">
        <v>205</v>
      </c>
      <c r="F274" s="16">
        <v>3.6119999999999999E-2</v>
      </c>
      <c r="G274" s="16">
        <v>3.8500315436241613E-2</v>
      </c>
      <c r="H274" s="14" t="str">
        <f t="shared" si="12"/>
        <v>Transport - van/HGVBusiness Travel Van - Class I (up to 1.305 tonnes) - Battery Electric Vehiclekm</v>
      </c>
      <c r="I274" s="14" t="str">
        <f t="shared" si="13"/>
        <v>AllBusiness Travel Van - Class I (up to 1.305 tonnes) - Battery Electric Vehiclekm</v>
      </c>
      <c r="J274" s="14" t="str">
        <f t="shared" si="14"/>
        <v>N/ABusiness Travel Van - Class I (up to 1.305 tonnes) - Battery Electric Vehiclekm</v>
      </c>
    </row>
    <row r="275" spans="1:10" ht="14.45" customHeight="1" x14ac:dyDescent="0.25">
      <c r="A275" s="15" t="s">
        <v>201</v>
      </c>
      <c r="B275" s="15" t="s">
        <v>274</v>
      </c>
      <c r="C275" s="15" t="s">
        <v>275</v>
      </c>
      <c r="D275" s="15" t="s">
        <v>277</v>
      </c>
      <c r="E275" s="15" t="s">
        <v>206</v>
      </c>
      <c r="F275" s="16">
        <v>5.8139999999999997E-2</v>
      </c>
      <c r="G275" s="16">
        <v>6.1973397315436239E-2</v>
      </c>
      <c r="H275" s="14" t="str">
        <f t="shared" si="12"/>
        <v>Transport - van/HGVBusiness Travel Van - Class I (up to 1.305 tonnes) - Battery Electric Vehiclemiles</v>
      </c>
      <c r="I275" s="14" t="str">
        <f t="shared" si="13"/>
        <v>AllBusiness Travel Van - Class I (up to 1.305 tonnes) - Battery Electric Vehiclemiles</v>
      </c>
      <c r="J275" s="14" t="str">
        <f t="shared" si="14"/>
        <v>N/ABusiness Travel Van - Class I (up to 1.305 tonnes) - Battery Electric Vehiclemiles</v>
      </c>
    </row>
    <row r="276" spans="1:10" ht="14.45" customHeight="1" x14ac:dyDescent="0.25">
      <c r="A276" s="15" t="s">
        <v>201</v>
      </c>
      <c r="B276" s="15" t="s">
        <v>274</v>
      </c>
      <c r="C276" s="15" t="s">
        <v>275</v>
      </c>
      <c r="D276" s="15" t="s">
        <v>278</v>
      </c>
      <c r="E276" s="15" t="s">
        <v>205</v>
      </c>
      <c r="F276" s="16">
        <v>5.6399999999999999E-2</v>
      </c>
      <c r="G276" s="16">
        <v>5.9315241610738256E-2</v>
      </c>
      <c r="H276" s="14" t="str">
        <f t="shared" si="12"/>
        <v>Transport - van/HGVBusiness Travel Van - Class II (1.305 to 1.74 tonnes) - Battery Electric Vehiclekm</v>
      </c>
      <c r="I276" s="14" t="str">
        <f t="shared" si="13"/>
        <v>AllBusiness Travel Van - Class II (1.305 to 1.74 tonnes) - Battery Electric Vehiclekm</v>
      </c>
      <c r="J276" s="14" t="str">
        <f t="shared" si="14"/>
        <v>N/ABusiness Travel Van - Class II (1.305 to 1.74 tonnes) - Battery Electric Vehiclekm</v>
      </c>
    </row>
    <row r="277" spans="1:10" ht="14.45" customHeight="1" x14ac:dyDescent="0.25">
      <c r="A277" s="15" t="s">
        <v>201</v>
      </c>
      <c r="B277" s="15" t="s">
        <v>274</v>
      </c>
      <c r="C277" s="15" t="s">
        <v>275</v>
      </c>
      <c r="D277" s="15" t="s">
        <v>278</v>
      </c>
      <c r="E277" s="15" t="s">
        <v>206</v>
      </c>
      <c r="F277" s="16">
        <v>9.0789999999999996E-2</v>
      </c>
      <c r="G277" s="16">
        <v>9.546647919463086E-2</v>
      </c>
      <c r="H277" s="14" t="str">
        <f t="shared" si="12"/>
        <v>Transport - van/HGVBusiness Travel Van - Class II (1.305 to 1.74 tonnes) - Battery Electric Vehiclemiles</v>
      </c>
      <c r="I277" s="14" t="str">
        <f t="shared" si="13"/>
        <v>AllBusiness Travel Van - Class II (1.305 to 1.74 tonnes) - Battery Electric Vehiclemiles</v>
      </c>
      <c r="J277" s="14" t="str">
        <f t="shared" si="14"/>
        <v>N/ABusiness Travel Van - Class II (1.305 to 1.74 tonnes) - Battery Electric Vehiclemiles</v>
      </c>
    </row>
    <row r="278" spans="1:10" ht="14.45" customHeight="1" x14ac:dyDescent="0.25">
      <c r="A278" s="15" t="s">
        <v>201</v>
      </c>
      <c r="B278" s="15" t="s">
        <v>274</v>
      </c>
      <c r="C278" s="15" t="s">
        <v>275</v>
      </c>
      <c r="D278" s="15" t="s">
        <v>279</v>
      </c>
      <c r="E278" s="15" t="s">
        <v>205</v>
      </c>
      <c r="F278" s="16">
        <v>9.3270000000000006E-2</v>
      </c>
      <c r="G278" s="16">
        <v>8.9670538255033558E-2</v>
      </c>
      <c r="H278" s="14" t="str">
        <f t="shared" si="12"/>
        <v>Transport - van/HGVBusiness Travel Van - Class III (1.74 to 3.5 tonnes) - Battery Electric Vehiclekm</v>
      </c>
      <c r="I278" s="14" t="str">
        <f t="shared" si="13"/>
        <v>AllBusiness Travel Van - Class III (1.74 to 3.5 tonnes) - Battery Electric Vehiclekm</v>
      </c>
      <c r="J278" s="14" t="str">
        <f t="shared" si="14"/>
        <v>N/ABusiness Travel Van - Class III (1.74 to 3.5 tonnes) - Battery Electric Vehiclekm</v>
      </c>
    </row>
    <row r="279" spans="1:10" ht="14.45" customHeight="1" x14ac:dyDescent="0.25">
      <c r="A279" s="15" t="s">
        <v>201</v>
      </c>
      <c r="B279" s="15" t="s">
        <v>274</v>
      </c>
      <c r="C279" s="15" t="s">
        <v>275</v>
      </c>
      <c r="D279" s="15" t="s">
        <v>279</v>
      </c>
      <c r="E279" s="15" t="s">
        <v>206</v>
      </c>
      <c r="F279" s="16">
        <v>0.15009</v>
      </c>
      <c r="G279" s="16">
        <v>0.14429771677852349</v>
      </c>
      <c r="H279" s="14" t="str">
        <f t="shared" si="12"/>
        <v>Transport - van/HGVBusiness Travel Van - Class III (1.74 to 3.5 tonnes) - Battery Electric Vehiclemiles</v>
      </c>
      <c r="I279" s="14" t="str">
        <f t="shared" si="13"/>
        <v>AllBusiness Travel Van - Class III (1.74 to 3.5 tonnes) - Battery Electric Vehiclemiles</v>
      </c>
      <c r="J279" s="14" t="str">
        <f t="shared" si="14"/>
        <v>N/ABusiness Travel Van - Class III (1.74 to 3.5 tonnes) - Battery Electric Vehiclemiles</v>
      </c>
    </row>
    <row r="280" spans="1:10" ht="14.45" customHeight="1" x14ac:dyDescent="0.25">
      <c r="A280" s="15" t="s">
        <v>10</v>
      </c>
      <c r="B280" s="15" t="s">
        <v>274</v>
      </c>
      <c r="C280" s="15" t="s">
        <v>275</v>
      </c>
      <c r="D280" s="15" t="s">
        <v>280</v>
      </c>
      <c r="E280" s="15" t="s">
        <v>205</v>
      </c>
      <c r="F280" s="16">
        <v>0</v>
      </c>
      <c r="G280" s="16">
        <v>0</v>
      </c>
      <c r="H280" s="14" t="str">
        <f t="shared" si="12"/>
        <v>Transport - van/HGVFleet Van - Average (up to 3.5 tonnes) - Battery Electric Vehiclekm</v>
      </c>
      <c r="I280" s="14" t="str">
        <f t="shared" si="13"/>
        <v>AllFleet Van - Average (up to 3.5 tonnes) - Battery Electric Vehiclekm</v>
      </c>
      <c r="J280" s="14" t="str">
        <f t="shared" si="14"/>
        <v>N/AFleet Van - Average (up to 3.5 tonnes) - Battery Electric Vehiclekm</v>
      </c>
    </row>
    <row r="281" spans="1:10" ht="14.45" customHeight="1" x14ac:dyDescent="0.25">
      <c r="A281" s="15" t="s">
        <v>10</v>
      </c>
      <c r="B281" s="15" t="s">
        <v>274</v>
      </c>
      <c r="C281" s="15" t="s">
        <v>275</v>
      </c>
      <c r="D281" s="15" t="s">
        <v>280</v>
      </c>
      <c r="E281" s="15" t="s">
        <v>206</v>
      </c>
      <c r="F281" s="16">
        <v>0</v>
      </c>
      <c r="G281" s="16">
        <v>0</v>
      </c>
      <c r="H281" s="14" t="str">
        <f t="shared" si="12"/>
        <v>Transport - van/HGVFleet Van - Average (up to 3.5 tonnes) - Battery Electric Vehiclemiles</v>
      </c>
      <c r="I281" s="14" t="str">
        <f t="shared" si="13"/>
        <v>AllFleet Van - Average (up to 3.5 tonnes) - Battery Electric Vehiclemiles</v>
      </c>
      <c r="J281" s="14" t="str">
        <f t="shared" si="14"/>
        <v>N/AFleet Van - Average (up to 3.5 tonnes) - Battery Electric Vehiclemiles</v>
      </c>
    </row>
    <row r="282" spans="1:10" ht="14.45" customHeight="1" x14ac:dyDescent="0.25">
      <c r="A282" s="15" t="s">
        <v>10</v>
      </c>
      <c r="B282" s="15" t="s">
        <v>274</v>
      </c>
      <c r="C282" s="15" t="s">
        <v>275</v>
      </c>
      <c r="D282" s="15" t="s">
        <v>281</v>
      </c>
      <c r="E282" s="15" t="s">
        <v>205</v>
      </c>
      <c r="F282" s="16">
        <v>0</v>
      </c>
      <c r="G282" s="16">
        <v>0</v>
      </c>
      <c r="H282" s="14" t="str">
        <f t="shared" si="12"/>
        <v>Transport - van/HGVFleet Van - Class I (up to 1.305 tonnes) - Battery Electric Vehiclekm</v>
      </c>
      <c r="I282" s="14" t="str">
        <f t="shared" si="13"/>
        <v>AllFleet Van - Class I (up to 1.305 tonnes) - Battery Electric Vehiclekm</v>
      </c>
      <c r="J282" s="14" t="str">
        <f t="shared" si="14"/>
        <v>N/AFleet Van - Class I (up to 1.305 tonnes) - Battery Electric Vehiclekm</v>
      </c>
    </row>
    <row r="283" spans="1:10" ht="14.45" customHeight="1" x14ac:dyDescent="0.25">
      <c r="A283" s="15" t="s">
        <v>10</v>
      </c>
      <c r="B283" s="15" t="s">
        <v>274</v>
      </c>
      <c r="C283" s="15" t="s">
        <v>275</v>
      </c>
      <c r="D283" s="15" t="s">
        <v>281</v>
      </c>
      <c r="E283" s="15" t="s">
        <v>206</v>
      </c>
      <c r="F283" s="16">
        <v>0</v>
      </c>
      <c r="G283" s="16">
        <v>0</v>
      </c>
      <c r="H283" s="14" t="str">
        <f t="shared" si="12"/>
        <v>Transport - van/HGVFleet Van - Class I (up to 1.305 tonnes) - Battery Electric Vehiclemiles</v>
      </c>
      <c r="I283" s="14" t="str">
        <f t="shared" si="13"/>
        <v>AllFleet Van - Class I (up to 1.305 tonnes) - Battery Electric Vehiclemiles</v>
      </c>
      <c r="J283" s="14" t="str">
        <f t="shared" si="14"/>
        <v>N/AFleet Van - Class I (up to 1.305 tonnes) - Battery Electric Vehiclemiles</v>
      </c>
    </row>
    <row r="284" spans="1:10" ht="15" customHeight="1" x14ac:dyDescent="0.25">
      <c r="A284" s="15" t="s">
        <v>10</v>
      </c>
      <c r="B284" s="15" t="s">
        <v>274</v>
      </c>
      <c r="C284" s="15" t="s">
        <v>275</v>
      </c>
      <c r="D284" s="15" t="s">
        <v>282</v>
      </c>
      <c r="E284" s="15" t="s">
        <v>205</v>
      </c>
      <c r="F284" s="16">
        <v>0</v>
      </c>
      <c r="G284" s="16">
        <v>0</v>
      </c>
      <c r="H284" s="14" t="str">
        <f t="shared" si="12"/>
        <v>Transport - van/HGVFleet Van - Class II (1.305 to 1.74 tonnes) - Battery Electric Vehiclekm</v>
      </c>
      <c r="I284" s="14" t="str">
        <f t="shared" si="13"/>
        <v>AllFleet Van - Class II (1.305 to 1.74 tonnes) - Battery Electric Vehiclekm</v>
      </c>
      <c r="J284" s="14" t="str">
        <f t="shared" si="14"/>
        <v>N/AFleet Van - Class II (1.305 to 1.74 tonnes) - Battery Electric Vehiclekm</v>
      </c>
    </row>
    <row r="285" spans="1:10" ht="14.45" customHeight="1" x14ac:dyDescent="0.25">
      <c r="A285" s="15" t="s">
        <v>10</v>
      </c>
      <c r="B285" s="15" t="s">
        <v>274</v>
      </c>
      <c r="C285" s="15" t="s">
        <v>275</v>
      </c>
      <c r="D285" s="15" t="s">
        <v>282</v>
      </c>
      <c r="E285" s="15" t="s">
        <v>206</v>
      </c>
      <c r="F285" s="16">
        <v>0</v>
      </c>
      <c r="G285" s="16">
        <v>0</v>
      </c>
      <c r="H285" s="14" t="str">
        <f t="shared" si="12"/>
        <v>Transport - van/HGVFleet Van - Class II (1.305 to 1.74 tonnes) - Battery Electric Vehiclemiles</v>
      </c>
      <c r="I285" s="14" t="str">
        <f t="shared" si="13"/>
        <v>AllFleet Van - Class II (1.305 to 1.74 tonnes) - Battery Electric Vehiclemiles</v>
      </c>
      <c r="J285" s="14" t="str">
        <f t="shared" si="14"/>
        <v>N/AFleet Van - Class II (1.305 to 1.74 tonnes) - Battery Electric Vehiclemiles</v>
      </c>
    </row>
    <row r="286" spans="1:10" ht="14.45" customHeight="1" x14ac:dyDescent="0.25">
      <c r="A286" s="15" t="s">
        <v>10</v>
      </c>
      <c r="B286" s="15" t="s">
        <v>274</v>
      </c>
      <c r="C286" s="15" t="s">
        <v>275</v>
      </c>
      <c r="D286" s="15" t="s">
        <v>283</v>
      </c>
      <c r="E286" s="15" t="s">
        <v>205</v>
      </c>
      <c r="F286" s="16">
        <v>0</v>
      </c>
      <c r="G286" s="16">
        <v>0</v>
      </c>
      <c r="H286" s="14" t="str">
        <f t="shared" si="12"/>
        <v>Transport - van/HGVFleet Van - Class III (1.74 to 3.5 tonnes) - Battery Electric Vehiclekm</v>
      </c>
      <c r="I286" s="14" t="str">
        <f t="shared" si="13"/>
        <v>AllFleet Van - Class III (1.74 to 3.5 tonnes) - Battery Electric Vehiclekm</v>
      </c>
      <c r="J286" s="14" t="str">
        <f t="shared" si="14"/>
        <v>N/AFleet Van - Class III (1.74 to 3.5 tonnes) - Battery Electric Vehiclekm</v>
      </c>
    </row>
    <row r="287" spans="1:10" ht="14.45" customHeight="1" x14ac:dyDescent="0.25">
      <c r="A287" s="15" t="s">
        <v>10</v>
      </c>
      <c r="B287" s="15" t="s">
        <v>274</v>
      </c>
      <c r="C287" s="15" t="s">
        <v>275</v>
      </c>
      <c r="D287" s="15" t="s">
        <v>283</v>
      </c>
      <c r="E287" s="15" t="s">
        <v>206</v>
      </c>
      <c r="F287" s="16">
        <v>0</v>
      </c>
      <c r="G287" s="16">
        <v>0</v>
      </c>
      <c r="H287" s="14" t="str">
        <f t="shared" si="12"/>
        <v>Transport - van/HGVFleet Van - Class III (1.74 to 3.5 tonnes) - Battery Electric Vehiclemiles</v>
      </c>
      <c r="I287" s="14" t="str">
        <f t="shared" si="13"/>
        <v>AllFleet Van - Class III (1.74 to 3.5 tonnes) - Battery Electric Vehiclemiles</v>
      </c>
      <c r="J287" s="14" t="str">
        <f t="shared" si="14"/>
        <v>N/AFleet Van - Class III (1.74 to 3.5 tonnes) - Battery Electric Vehiclemiles</v>
      </c>
    </row>
    <row r="288" spans="1:10" ht="14.45" customHeight="1" x14ac:dyDescent="0.25">
      <c r="A288" s="15" t="s">
        <v>10</v>
      </c>
      <c r="B288" s="15" t="s">
        <v>274</v>
      </c>
      <c r="C288" s="15" t="s">
        <v>284</v>
      </c>
      <c r="D288" s="15" t="s">
        <v>285</v>
      </c>
      <c r="E288" s="15" t="s">
        <v>205</v>
      </c>
      <c r="F288" s="16">
        <v>0.9239099999999999</v>
      </c>
      <c r="G288" s="16">
        <v>0.90643714362416106</v>
      </c>
      <c r="H288" s="14" t="str">
        <f t="shared" si="12"/>
        <v>Transport - van/HGVHGV (all diesel) - All artics - Average ladenkm</v>
      </c>
      <c r="I288" s="14" t="str">
        <f t="shared" si="13"/>
        <v>AllHGV (all diesel) - All artics - Average ladenkm</v>
      </c>
      <c r="J288" s="14" t="str">
        <f t="shared" si="14"/>
        <v>N/AHGV (all diesel) - All artics - Average ladenkm</v>
      </c>
    </row>
    <row r="289" spans="1:10" ht="14.45" customHeight="1" x14ac:dyDescent="0.25">
      <c r="A289" s="15" t="s">
        <v>10</v>
      </c>
      <c r="B289" s="15" t="s">
        <v>274</v>
      </c>
      <c r="C289" s="15" t="s">
        <v>284</v>
      </c>
      <c r="D289" s="15" t="s">
        <v>285</v>
      </c>
      <c r="E289" s="15" t="s">
        <v>206</v>
      </c>
      <c r="F289" s="16">
        <v>1.48688</v>
      </c>
      <c r="G289" s="16">
        <v>1.4587714161073826</v>
      </c>
      <c r="H289" s="14" t="str">
        <f t="shared" si="12"/>
        <v>Transport - van/HGVHGV (all diesel) - All artics - Average ladenmiles</v>
      </c>
      <c r="I289" s="14" t="str">
        <f t="shared" si="13"/>
        <v>AllHGV (all diesel) - All artics - Average ladenmiles</v>
      </c>
      <c r="J289" s="14" t="str">
        <f t="shared" si="14"/>
        <v>N/AHGV (all diesel) - All artics - Average ladenmiles</v>
      </c>
    </row>
    <row r="290" spans="1:10" ht="14.45" customHeight="1" x14ac:dyDescent="0.25">
      <c r="A290" s="15" t="s">
        <v>10</v>
      </c>
      <c r="B290" s="15" t="s">
        <v>274</v>
      </c>
      <c r="C290" s="15" t="s">
        <v>284</v>
      </c>
      <c r="D290" s="15" t="s">
        <v>286</v>
      </c>
      <c r="E290" s="15" t="s">
        <v>205</v>
      </c>
      <c r="F290" s="16">
        <v>0.89061000000000001</v>
      </c>
      <c r="G290" s="16">
        <v>0.87204847785234896</v>
      </c>
      <c r="H290" s="14" t="str">
        <f t="shared" si="12"/>
        <v>Transport - van/HGVHGV (all diesel) - All HGVs - Average ladenkm</v>
      </c>
      <c r="I290" s="14" t="str">
        <f t="shared" si="13"/>
        <v>AllHGV (all diesel) - All HGVs - Average ladenkm</v>
      </c>
      <c r="J290" s="14" t="str">
        <f t="shared" si="14"/>
        <v>N/AHGV (all diesel) - All HGVs - Average ladenkm</v>
      </c>
    </row>
    <row r="291" spans="1:10" ht="14.45" customHeight="1" x14ac:dyDescent="0.25">
      <c r="A291" s="15" t="s">
        <v>10</v>
      </c>
      <c r="B291" s="15" t="s">
        <v>274</v>
      </c>
      <c r="C291" s="15" t="s">
        <v>284</v>
      </c>
      <c r="D291" s="15" t="s">
        <v>286</v>
      </c>
      <c r="E291" s="15" t="s">
        <v>206</v>
      </c>
      <c r="F291" s="16">
        <v>1.43329</v>
      </c>
      <c r="G291" s="16">
        <v>1.4034134389261748</v>
      </c>
      <c r="H291" s="14" t="str">
        <f t="shared" si="12"/>
        <v>Transport - van/HGVHGV (all diesel) - All HGVs - Average ladenmiles</v>
      </c>
      <c r="I291" s="14" t="str">
        <f t="shared" si="13"/>
        <v>AllHGV (all diesel) - All HGVs - Average ladenmiles</v>
      </c>
      <c r="J291" s="14" t="str">
        <f t="shared" si="14"/>
        <v>N/AHGV (all diesel) - All HGVs - Average ladenmiles</v>
      </c>
    </row>
    <row r="292" spans="1:10" ht="14.45" customHeight="1" x14ac:dyDescent="0.25">
      <c r="A292" s="15" t="s">
        <v>10</v>
      </c>
      <c r="B292" s="15" t="s">
        <v>274</v>
      </c>
      <c r="C292" s="15" t="s">
        <v>284</v>
      </c>
      <c r="D292" s="15" t="s">
        <v>287</v>
      </c>
      <c r="E292" s="15" t="s">
        <v>205</v>
      </c>
      <c r="F292" s="16">
        <v>0.84061000000000008</v>
      </c>
      <c r="G292" s="16">
        <v>0.82313412483221482</v>
      </c>
      <c r="H292" s="14" t="str">
        <f t="shared" si="12"/>
        <v>Transport - van/HGVHGV (all diesel) - All rigids - Average ladenkm</v>
      </c>
      <c r="I292" s="14" t="str">
        <f t="shared" si="13"/>
        <v>AllHGV (all diesel) - All rigids - Average ladenkm</v>
      </c>
      <c r="J292" s="14" t="str">
        <f t="shared" si="14"/>
        <v>N/AHGV (all diesel) - All rigids - Average ladenkm</v>
      </c>
    </row>
    <row r="293" spans="1:10" ht="14.45" customHeight="1" x14ac:dyDescent="0.25">
      <c r="A293" s="15" t="s">
        <v>10</v>
      </c>
      <c r="B293" s="15" t="s">
        <v>274</v>
      </c>
      <c r="C293" s="15" t="s">
        <v>284</v>
      </c>
      <c r="D293" s="15" t="s">
        <v>287</v>
      </c>
      <c r="E293" s="15" t="s">
        <v>206</v>
      </c>
      <c r="F293" s="16">
        <v>1.3528199999999999</v>
      </c>
      <c r="G293" s="16">
        <v>1.3247028362416109</v>
      </c>
      <c r="H293" s="14" t="str">
        <f t="shared" si="12"/>
        <v>Transport - van/HGVHGV (all diesel) - All rigids - Average ladenmiles</v>
      </c>
      <c r="I293" s="14" t="str">
        <f t="shared" si="13"/>
        <v>AllHGV (all diesel) - All rigids - Average ladenmiles</v>
      </c>
      <c r="J293" s="14" t="str">
        <f t="shared" si="14"/>
        <v>N/AHGV (all diesel) - All rigids - Average ladenmiles</v>
      </c>
    </row>
    <row r="294" spans="1:10" ht="14.45" customHeight="1" x14ac:dyDescent="0.25">
      <c r="A294" s="15" t="s">
        <v>10</v>
      </c>
      <c r="B294" s="15" t="s">
        <v>274</v>
      </c>
      <c r="C294" s="15" t="s">
        <v>288</v>
      </c>
      <c r="D294" s="15" t="s">
        <v>289</v>
      </c>
      <c r="E294" s="15" t="s">
        <v>205</v>
      </c>
      <c r="F294" s="16">
        <v>1.0685399999999998</v>
      </c>
      <c r="G294" s="16">
        <v>1.048667143624161</v>
      </c>
      <c r="H294" s="14" t="str">
        <f t="shared" si="12"/>
        <v>Transport - van/HGVHGVs refrigerated (all diesel) - All artics - Average ladenkm</v>
      </c>
      <c r="I294" s="14" t="str">
        <f t="shared" si="13"/>
        <v>AllHGVs refrigerated (all diesel) - All artics - Average ladenkm</v>
      </c>
      <c r="J294" s="14" t="str">
        <f t="shared" si="14"/>
        <v>N/AHGVs refrigerated (all diesel) - All artics - Average ladenkm</v>
      </c>
    </row>
    <row r="295" spans="1:10" ht="14.45" customHeight="1" x14ac:dyDescent="0.25">
      <c r="A295" s="15" t="s">
        <v>10</v>
      </c>
      <c r="B295" s="15" t="s">
        <v>274</v>
      </c>
      <c r="C295" s="15" t="s">
        <v>288</v>
      </c>
      <c r="D295" s="15" t="s">
        <v>289</v>
      </c>
      <c r="E295" s="15" t="s">
        <v>206</v>
      </c>
      <c r="F295" s="16">
        <v>1.7196399999999998</v>
      </c>
      <c r="G295" s="16">
        <v>1.6876614161073826</v>
      </c>
      <c r="H295" s="14" t="str">
        <f t="shared" si="12"/>
        <v>Transport - van/HGVHGVs refrigerated (all diesel) - All artics - Average ladenmiles</v>
      </c>
      <c r="I295" s="14" t="str">
        <f t="shared" si="13"/>
        <v>AllHGVs refrigerated (all diesel) - All artics - Average ladenmiles</v>
      </c>
      <c r="J295" s="14" t="str">
        <f t="shared" si="14"/>
        <v>N/AHGVs refrigerated (all diesel) - All artics - Average ladenmiles</v>
      </c>
    </row>
    <row r="296" spans="1:10" ht="14.45" customHeight="1" x14ac:dyDescent="0.25">
      <c r="A296" s="15" t="s">
        <v>10</v>
      </c>
      <c r="B296" s="15" t="s">
        <v>274</v>
      </c>
      <c r="C296" s="15" t="s">
        <v>288</v>
      </c>
      <c r="D296" s="15" t="s">
        <v>290</v>
      </c>
      <c r="E296" s="15" t="s">
        <v>205</v>
      </c>
      <c r="F296" s="16">
        <v>1.0420799999999999</v>
      </c>
      <c r="G296" s="16">
        <v>1.020978477852349</v>
      </c>
      <c r="H296" s="14" t="str">
        <f t="shared" si="12"/>
        <v>Transport - van/HGVHGVs refrigerated (all diesel) - All HGVs - Average ladenkm</v>
      </c>
      <c r="I296" s="14" t="str">
        <f t="shared" si="13"/>
        <v>AllHGVs refrigerated (all diesel) - All HGVs - Average ladenkm</v>
      </c>
      <c r="J296" s="14" t="str">
        <f t="shared" si="14"/>
        <v>N/AHGVs refrigerated (all diesel) - All HGVs - Average ladenkm</v>
      </c>
    </row>
    <row r="297" spans="1:10" ht="14.45" customHeight="1" x14ac:dyDescent="0.25">
      <c r="A297" s="15" t="s">
        <v>10</v>
      </c>
      <c r="B297" s="15" t="s">
        <v>274</v>
      </c>
      <c r="C297" s="15" t="s">
        <v>288</v>
      </c>
      <c r="D297" s="15" t="s">
        <v>290</v>
      </c>
      <c r="E297" s="15" t="s">
        <v>206</v>
      </c>
      <c r="F297" s="16">
        <v>1.67706</v>
      </c>
      <c r="G297" s="16">
        <v>1.6431034389261747</v>
      </c>
      <c r="H297" s="14" t="str">
        <f t="shared" si="12"/>
        <v>Transport - van/HGVHGVs refrigerated (all diesel) - All HGVs - Average ladenmiles</v>
      </c>
      <c r="I297" s="14" t="str">
        <f t="shared" si="13"/>
        <v>AllHGVs refrigerated (all diesel) - All HGVs - Average ladenmiles</v>
      </c>
      <c r="J297" s="14" t="str">
        <f t="shared" si="14"/>
        <v>N/AHGVs refrigerated (all diesel) - All HGVs - Average ladenmiles</v>
      </c>
    </row>
    <row r="298" spans="1:10" ht="14.45" customHeight="1" x14ac:dyDescent="0.25">
      <c r="A298" s="15" t="s">
        <v>10</v>
      </c>
      <c r="B298" s="15" t="s">
        <v>274</v>
      </c>
      <c r="C298" s="15" t="s">
        <v>288</v>
      </c>
      <c r="D298" s="15" t="s">
        <v>291</v>
      </c>
      <c r="E298" s="15" t="s">
        <v>205</v>
      </c>
      <c r="F298" s="16">
        <v>1.0008999999999999</v>
      </c>
      <c r="G298" s="16">
        <v>0.98025412483221486</v>
      </c>
      <c r="H298" s="14" t="str">
        <f t="shared" si="12"/>
        <v>Transport - van/HGVHGVs refrigerated (all diesel) - All rigids - Average ladenkm</v>
      </c>
      <c r="I298" s="14" t="str">
        <f t="shared" si="13"/>
        <v>AllHGVs refrigerated (all diesel) - All rigids - Average ladenkm</v>
      </c>
      <c r="J298" s="14" t="str">
        <f t="shared" si="14"/>
        <v>N/AHGVs refrigerated (all diesel) - All rigids - Average ladenkm</v>
      </c>
    </row>
    <row r="299" spans="1:10" ht="14.45" customHeight="1" x14ac:dyDescent="0.25">
      <c r="A299" s="15" t="s">
        <v>10</v>
      </c>
      <c r="B299" s="15" t="s">
        <v>274</v>
      </c>
      <c r="C299" s="15" t="s">
        <v>288</v>
      </c>
      <c r="D299" s="15" t="s">
        <v>291</v>
      </c>
      <c r="E299" s="15" t="s">
        <v>206</v>
      </c>
      <c r="F299" s="16">
        <v>1.6107899999999999</v>
      </c>
      <c r="G299" s="16">
        <v>1.5775428362416108</v>
      </c>
      <c r="H299" s="14" t="str">
        <f t="shared" si="12"/>
        <v>Transport - van/HGVHGVs refrigerated (all diesel) - All rigids - Average ladenmiles</v>
      </c>
      <c r="I299" s="14" t="str">
        <f t="shared" si="13"/>
        <v>AllHGVs refrigerated (all diesel) - All rigids - Average ladenmiles</v>
      </c>
      <c r="J299" s="14" t="str">
        <f t="shared" si="14"/>
        <v>N/AHGVs refrigerated (all diesel) - All rigids - Average ladenmiles</v>
      </c>
    </row>
    <row r="300" spans="1:10" ht="14.45" customHeight="1" x14ac:dyDescent="0.25">
      <c r="A300" s="15" t="s">
        <v>10</v>
      </c>
      <c r="B300" s="15" t="s">
        <v>274</v>
      </c>
      <c r="C300" s="15" t="s">
        <v>275</v>
      </c>
      <c r="D300" s="15" t="s">
        <v>292</v>
      </c>
      <c r="E300" s="15" t="s">
        <v>205</v>
      </c>
      <c r="F300" s="16">
        <v>0.23155999999999999</v>
      </c>
      <c r="G300" s="16">
        <v>0.23128402684563759</v>
      </c>
      <c r="H300" s="14" t="str">
        <f t="shared" si="12"/>
        <v>Transport - van/HGVVans - Average (up to 3.5 tonnes) - Dieselkm</v>
      </c>
      <c r="I300" s="14" t="str">
        <f t="shared" si="13"/>
        <v>AllVans - Average (up to 3.5 tonnes) - Dieselkm</v>
      </c>
      <c r="J300" s="14" t="str">
        <f t="shared" si="14"/>
        <v>N/AVans - Average (up to 3.5 tonnes) - Dieselkm</v>
      </c>
    </row>
    <row r="301" spans="1:10" ht="14.45" customHeight="1" x14ac:dyDescent="0.25">
      <c r="A301" s="15" t="s">
        <v>10</v>
      </c>
      <c r="B301" s="15" t="s">
        <v>274</v>
      </c>
      <c r="C301" s="15" t="s">
        <v>275</v>
      </c>
      <c r="D301" s="15" t="s">
        <v>292</v>
      </c>
      <c r="E301" s="15" t="s">
        <v>206</v>
      </c>
      <c r="F301" s="16">
        <v>0.37268000000000001</v>
      </c>
      <c r="G301" s="16">
        <v>0.37223898523489934</v>
      </c>
      <c r="H301" s="14" t="str">
        <f t="shared" si="12"/>
        <v>Transport - van/HGVVans - Average (up to 3.5 tonnes) - Dieselmiles</v>
      </c>
      <c r="I301" s="14" t="str">
        <f t="shared" si="13"/>
        <v>AllVans - Average (up to 3.5 tonnes) - Dieselmiles</v>
      </c>
      <c r="J301" s="14" t="str">
        <f t="shared" si="14"/>
        <v>N/AVans - Average (up to 3.5 tonnes) - Dieselmiles</v>
      </c>
    </row>
    <row r="302" spans="1:10" ht="14.45" customHeight="1" x14ac:dyDescent="0.25">
      <c r="A302" s="15" t="s">
        <v>10</v>
      </c>
      <c r="B302" s="15" t="s">
        <v>274</v>
      </c>
      <c r="C302" s="15" t="s">
        <v>275</v>
      </c>
      <c r="D302" s="15" t="s">
        <v>293</v>
      </c>
      <c r="E302" s="15" t="s">
        <v>205</v>
      </c>
      <c r="F302" s="16">
        <v>0.21331999999999998</v>
      </c>
      <c r="G302" s="16">
        <v>0.20132453825503357</v>
      </c>
      <c r="H302" s="14" t="str">
        <f t="shared" si="12"/>
        <v>Transport - van/HGVVans - Average (up to 3.5 tonnes) - Petrolkm</v>
      </c>
      <c r="I302" s="14" t="str">
        <f t="shared" si="13"/>
        <v>AllVans - Average (up to 3.5 tonnes) - Petrolkm</v>
      </c>
      <c r="J302" s="14" t="str">
        <f t="shared" si="14"/>
        <v>N/AVans - Average (up to 3.5 tonnes) - Petrolkm</v>
      </c>
    </row>
    <row r="303" spans="1:10" ht="14.45" customHeight="1" x14ac:dyDescent="0.25">
      <c r="A303" s="15" t="s">
        <v>10</v>
      </c>
      <c r="B303" s="15" t="s">
        <v>274</v>
      </c>
      <c r="C303" s="15" t="s">
        <v>275</v>
      </c>
      <c r="D303" s="15" t="s">
        <v>293</v>
      </c>
      <c r="E303" s="15" t="s">
        <v>206</v>
      </c>
      <c r="F303" s="16">
        <v>0.34329999999999999</v>
      </c>
      <c r="G303" s="16">
        <v>0.32399811677852353</v>
      </c>
      <c r="H303" s="14" t="str">
        <f t="shared" si="12"/>
        <v>Transport - van/HGVVans - Average (up to 3.5 tonnes) - Petrolmiles</v>
      </c>
      <c r="I303" s="14" t="str">
        <f t="shared" si="13"/>
        <v>AllVans - Average (up to 3.5 tonnes) - Petrolmiles</v>
      </c>
      <c r="J303" s="14" t="str">
        <f t="shared" si="14"/>
        <v>N/AVans - Average (up to 3.5 tonnes) - Petrolmiles</v>
      </c>
    </row>
    <row r="304" spans="1:10" ht="14.45" customHeight="1" x14ac:dyDescent="0.25">
      <c r="A304" s="15" t="s">
        <v>10</v>
      </c>
      <c r="B304" s="15" t="s">
        <v>274</v>
      </c>
      <c r="C304" s="15" t="s">
        <v>275</v>
      </c>
      <c r="D304" s="15" t="s">
        <v>294</v>
      </c>
      <c r="E304" s="15" t="s">
        <v>205</v>
      </c>
      <c r="F304" s="16">
        <v>0.23099</v>
      </c>
      <c r="G304" s="16">
        <v>0.23036965637583892</v>
      </c>
      <c r="H304" s="14" t="str">
        <f t="shared" si="12"/>
        <v>Transport - van/HGVVans - Average (up to 3.5 tonnes) - Unknownkm</v>
      </c>
      <c r="I304" s="14" t="str">
        <f t="shared" si="13"/>
        <v>AllVans - Average (up to 3.5 tonnes) - Unknownkm</v>
      </c>
      <c r="J304" s="14" t="str">
        <f t="shared" si="14"/>
        <v>N/AVans - Average (up to 3.5 tonnes) - Unknownkm</v>
      </c>
    </row>
    <row r="305" spans="1:10" ht="14.45" customHeight="1" x14ac:dyDescent="0.25">
      <c r="A305" s="15" t="s">
        <v>10</v>
      </c>
      <c r="B305" s="15" t="s">
        <v>274</v>
      </c>
      <c r="C305" s="15" t="s">
        <v>275</v>
      </c>
      <c r="D305" s="15" t="s">
        <v>294</v>
      </c>
      <c r="E305" s="15" t="s">
        <v>206</v>
      </c>
      <c r="F305" s="16">
        <v>0.37174000000000001</v>
      </c>
      <c r="G305" s="16">
        <v>0.37074904429530198</v>
      </c>
      <c r="H305" s="14" t="str">
        <f t="shared" si="12"/>
        <v>Transport - van/HGVVans - Average (up to 3.5 tonnes) - Unknownmiles</v>
      </c>
      <c r="I305" s="14" t="str">
        <f t="shared" si="13"/>
        <v>AllVans - Average (up to 3.5 tonnes) - Unknownmiles</v>
      </c>
      <c r="J305" s="14" t="str">
        <f t="shared" si="14"/>
        <v>N/AVans - Average (up to 3.5 tonnes) - Unknownmiles</v>
      </c>
    </row>
    <row r="306" spans="1:10" ht="14.45" customHeight="1" x14ac:dyDescent="0.25">
      <c r="A306" s="15" t="s">
        <v>10</v>
      </c>
      <c r="B306" s="15" t="s">
        <v>274</v>
      </c>
      <c r="C306" s="15" t="s">
        <v>275</v>
      </c>
      <c r="D306" s="15" t="s">
        <v>295</v>
      </c>
      <c r="E306" s="15" t="s">
        <v>205</v>
      </c>
      <c r="F306" s="16">
        <v>0.14188999999999999</v>
      </c>
      <c r="G306" s="16">
        <v>0.1421240268456376</v>
      </c>
      <c r="H306" s="14" t="str">
        <f t="shared" si="12"/>
        <v>Transport - van/HGVVans - Class I (up to 1.305 tonnes) - Dieselkm</v>
      </c>
      <c r="I306" s="14" t="str">
        <f t="shared" si="13"/>
        <v>AllVans - Class I (up to 1.305 tonnes) - Dieselkm</v>
      </c>
      <c r="J306" s="14" t="str">
        <f t="shared" si="14"/>
        <v>N/AVans - Class I (up to 1.305 tonnes) - Dieselkm</v>
      </c>
    </row>
    <row r="307" spans="1:10" ht="14.45" customHeight="1" x14ac:dyDescent="0.25">
      <c r="A307" s="15" t="s">
        <v>10</v>
      </c>
      <c r="B307" s="15" t="s">
        <v>274</v>
      </c>
      <c r="C307" s="15" t="s">
        <v>275</v>
      </c>
      <c r="D307" s="15" t="s">
        <v>295</v>
      </c>
      <c r="E307" s="15" t="s">
        <v>206</v>
      </c>
      <c r="F307" s="16">
        <v>0.22836000000000001</v>
      </c>
      <c r="G307" s="16">
        <v>0.22874898523489931</v>
      </c>
      <c r="H307" s="14" t="str">
        <f t="shared" si="12"/>
        <v>Transport - van/HGVVans - Class I (up to 1.305 tonnes) - Dieselmiles</v>
      </c>
      <c r="I307" s="14" t="str">
        <f t="shared" si="13"/>
        <v>AllVans - Class I (up to 1.305 tonnes) - Dieselmiles</v>
      </c>
      <c r="J307" s="14" t="str">
        <f t="shared" si="14"/>
        <v>N/AVans - Class I (up to 1.305 tonnes) - Dieselmiles</v>
      </c>
    </row>
    <row r="308" spans="1:10" ht="14.45" customHeight="1" x14ac:dyDescent="0.25">
      <c r="A308" s="15" t="s">
        <v>10</v>
      </c>
      <c r="B308" s="15" t="s">
        <v>274</v>
      </c>
      <c r="C308" s="15" t="s">
        <v>275</v>
      </c>
      <c r="D308" s="15" t="s">
        <v>296</v>
      </c>
      <c r="E308" s="15" t="s">
        <v>205</v>
      </c>
      <c r="F308" s="16">
        <v>0.19686999999999999</v>
      </c>
      <c r="G308" s="16">
        <v>0.18217453825503357</v>
      </c>
      <c r="H308" s="14" t="str">
        <f t="shared" si="12"/>
        <v>Transport - van/HGVVans - Class I (up to 1.305 tonnes) - Petrolkm</v>
      </c>
      <c r="I308" s="14" t="str">
        <f t="shared" si="13"/>
        <v>AllVans - Class I (up to 1.305 tonnes) - Petrolkm</v>
      </c>
      <c r="J308" s="14" t="str">
        <f t="shared" si="14"/>
        <v>N/AVans - Class I (up to 1.305 tonnes) - Petrolkm</v>
      </c>
    </row>
    <row r="309" spans="1:10" ht="14.45" customHeight="1" x14ac:dyDescent="0.25">
      <c r="A309" s="15" t="s">
        <v>10</v>
      </c>
      <c r="B309" s="15" t="s">
        <v>274</v>
      </c>
      <c r="C309" s="15" t="s">
        <v>275</v>
      </c>
      <c r="D309" s="15" t="s">
        <v>296</v>
      </c>
      <c r="E309" s="15" t="s">
        <v>206</v>
      </c>
      <c r="F309" s="16">
        <v>0.31683</v>
      </c>
      <c r="G309" s="16">
        <v>0.29317811677852351</v>
      </c>
      <c r="H309" s="14" t="str">
        <f t="shared" si="12"/>
        <v>Transport - van/HGVVans - Class I (up to 1.305 tonnes) - Petrolmiles</v>
      </c>
      <c r="I309" s="14" t="str">
        <f t="shared" si="13"/>
        <v>AllVans - Class I (up to 1.305 tonnes) - Petrolmiles</v>
      </c>
      <c r="J309" s="14" t="str">
        <f t="shared" si="14"/>
        <v>N/AVans - Class I (up to 1.305 tonnes) - Petrolmiles</v>
      </c>
    </row>
    <row r="310" spans="1:10" ht="14.45" customHeight="1" x14ac:dyDescent="0.25">
      <c r="A310" s="15" t="s">
        <v>10</v>
      </c>
      <c r="B310" s="15" t="s">
        <v>274</v>
      </c>
      <c r="C310" s="15" t="s">
        <v>275</v>
      </c>
      <c r="D310" s="15" t="s">
        <v>297</v>
      </c>
      <c r="E310" s="15" t="s">
        <v>205</v>
      </c>
      <c r="F310" s="16">
        <v>0.17513000000000001</v>
      </c>
      <c r="G310" s="16">
        <v>0.17405402684563759</v>
      </c>
      <c r="H310" s="14" t="str">
        <f t="shared" si="12"/>
        <v>Transport - van/HGVVans - Class II (1.305 to 1.74 tonnes) - Dieselkm</v>
      </c>
      <c r="I310" s="14" t="str">
        <f t="shared" si="13"/>
        <v>AllVans - Class II (1.305 to 1.74 tonnes) - Dieselkm</v>
      </c>
      <c r="J310" s="14" t="str">
        <f t="shared" si="14"/>
        <v>N/AVans - Class II (1.305 to 1.74 tonnes) - Dieselkm</v>
      </c>
    </row>
    <row r="311" spans="1:10" ht="14.45" customHeight="1" x14ac:dyDescent="0.25">
      <c r="A311" s="15" t="s">
        <v>10</v>
      </c>
      <c r="B311" s="15" t="s">
        <v>274</v>
      </c>
      <c r="C311" s="15" t="s">
        <v>275</v>
      </c>
      <c r="D311" s="15" t="s">
        <v>297</v>
      </c>
      <c r="E311" s="15" t="s">
        <v>206</v>
      </c>
      <c r="F311" s="16">
        <v>0.28186</v>
      </c>
      <c r="G311" s="16">
        <v>0.28012898523489932</v>
      </c>
      <c r="H311" s="14" t="str">
        <f t="shared" si="12"/>
        <v>Transport - van/HGVVans - Class II (1.305 to 1.74 tonnes) - Dieselmiles</v>
      </c>
      <c r="I311" s="14" t="str">
        <f t="shared" si="13"/>
        <v>AllVans - Class II (1.305 to 1.74 tonnes) - Dieselmiles</v>
      </c>
      <c r="J311" s="14" t="str">
        <f t="shared" si="14"/>
        <v>N/AVans - Class II (1.305 to 1.74 tonnes) - Dieselmiles</v>
      </c>
    </row>
    <row r="312" spans="1:10" ht="14.45" customHeight="1" x14ac:dyDescent="0.25">
      <c r="A312" s="15" t="s">
        <v>10</v>
      </c>
      <c r="B312" s="15" t="s">
        <v>274</v>
      </c>
      <c r="C312" s="15" t="s">
        <v>275</v>
      </c>
      <c r="D312" s="15" t="s">
        <v>298</v>
      </c>
      <c r="E312" s="15" t="s">
        <v>205</v>
      </c>
      <c r="F312" s="16">
        <v>0.20460999999999999</v>
      </c>
      <c r="G312" s="16">
        <v>0.19594453825503358</v>
      </c>
      <c r="H312" s="14" t="str">
        <f t="shared" si="12"/>
        <v>Transport - van/HGVVans - Class II (1.305 to 1.74 tonnes) - Petrolkm</v>
      </c>
      <c r="I312" s="14" t="str">
        <f t="shared" si="13"/>
        <v>AllVans - Class II (1.305 to 1.74 tonnes) - Petrolkm</v>
      </c>
      <c r="J312" s="14" t="str">
        <f t="shared" si="14"/>
        <v>N/AVans - Class II (1.305 to 1.74 tonnes) - Petrolkm</v>
      </c>
    </row>
    <row r="313" spans="1:10" ht="14.45" customHeight="1" x14ac:dyDescent="0.25">
      <c r="A313" s="15" t="s">
        <v>10</v>
      </c>
      <c r="B313" s="15" t="s">
        <v>274</v>
      </c>
      <c r="C313" s="15" t="s">
        <v>275</v>
      </c>
      <c r="D313" s="15" t="s">
        <v>298</v>
      </c>
      <c r="E313" s="15" t="s">
        <v>206</v>
      </c>
      <c r="F313" s="16">
        <v>0.32928000000000002</v>
      </c>
      <c r="G313" s="16">
        <v>0.31533811677852353</v>
      </c>
      <c r="H313" s="14" t="str">
        <f t="shared" si="12"/>
        <v>Transport - van/HGVVans - Class II (1.305 to 1.74 tonnes) - Petrolmiles</v>
      </c>
      <c r="I313" s="14" t="str">
        <f t="shared" si="13"/>
        <v>AllVans - Class II (1.305 to 1.74 tonnes) - Petrolmiles</v>
      </c>
      <c r="J313" s="14" t="str">
        <f t="shared" si="14"/>
        <v>N/AVans - Class II (1.305 to 1.74 tonnes) - Petrolmiles</v>
      </c>
    </row>
    <row r="314" spans="1:10" ht="14.45" customHeight="1" x14ac:dyDescent="0.25">
      <c r="A314" s="15" t="s">
        <v>10</v>
      </c>
      <c r="B314" s="15" t="s">
        <v>274</v>
      </c>
      <c r="C314" s="15" t="s">
        <v>275</v>
      </c>
      <c r="D314" s="15" t="s">
        <v>299</v>
      </c>
      <c r="E314" s="15" t="s">
        <v>205</v>
      </c>
      <c r="F314" s="16">
        <v>0.25480999999999998</v>
      </c>
      <c r="G314" s="16">
        <v>0.25346402684563757</v>
      </c>
      <c r="H314" s="14" t="str">
        <f t="shared" si="12"/>
        <v>Transport - van/HGVVans - Class III (1.74 to 3.5 tonnes) - Dieselkm</v>
      </c>
      <c r="I314" s="14" t="str">
        <f t="shared" si="13"/>
        <v>AllVans - Class III (1.74 to 3.5 tonnes) - Dieselkm</v>
      </c>
      <c r="J314" s="14" t="str">
        <f t="shared" si="14"/>
        <v>N/AVans - Class III (1.74 to 3.5 tonnes) - Dieselkm</v>
      </c>
    </row>
    <row r="315" spans="1:10" ht="14.45" customHeight="1" x14ac:dyDescent="0.25">
      <c r="A315" s="15" t="s">
        <v>10</v>
      </c>
      <c r="B315" s="15" t="s">
        <v>274</v>
      </c>
      <c r="C315" s="15" t="s">
        <v>275</v>
      </c>
      <c r="D315" s="15" t="s">
        <v>299</v>
      </c>
      <c r="E315" s="15" t="s">
        <v>206</v>
      </c>
      <c r="F315" s="16">
        <v>0.41010000000000002</v>
      </c>
      <c r="G315" s="16">
        <v>0.40791898523489933</v>
      </c>
      <c r="H315" s="14" t="str">
        <f t="shared" si="12"/>
        <v>Transport - van/HGVVans - Class III (1.74 to 3.5 tonnes) - Dieselmiles</v>
      </c>
      <c r="I315" s="14" t="str">
        <f t="shared" si="13"/>
        <v>AllVans - Class III (1.74 to 3.5 tonnes) - Dieselmiles</v>
      </c>
      <c r="J315" s="14" t="str">
        <f t="shared" si="14"/>
        <v>N/AVans - Class III (1.74 to 3.5 tonnes) - Dieselmiles</v>
      </c>
    </row>
    <row r="316" spans="1:10" ht="14.45" customHeight="1" x14ac:dyDescent="0.25">
      <c r="A316" s="15" t="s">
        <v>10</v>
      </c>
      <c r="B316" s="15" t="s">
        <v>274</v>
      </c>
      <c r="C316" s="15" t="s">
        <v>275</v>
      </c>
      <c r="D316" s="15" t="s">
        <v>300</v>
      </c>
      <c r="E316" s="15" t="s">
        <v>205</v>
      </c>
      <c r="F316" s="16">
        <v>0.32607000000000003</v>
      </c>
      <c r="G316" s="16">
        <v>0.3144445382550336</v>
      </c>
      <c r="H316" s="14" t="str">
        <f t="shared" si="12"/>
        <v>Transport - van/HGVVans - Class III (1.74 to 3.5 tonnes) - Petrolkm</v>
      </c>
      <c r="I316" s="14" t="str">
        <f t="shared" si="13"/>
        <v>AllVans - Class III (1.74 to 3.5 tonnes) - Petrolkm</v>
      </c>
      <c r="J316" s="14" t="str">
        <f t="shared" si="14"/>
        <v>N/AVans - Class III (1.74 to 3.5 tonnes) - Petrolkm</v>
      </c>
    </row>
    <row r="317" spans="1:10" ht="14.45" customHeight="1" x14ac:dyDescent="0.25">
      <c r="A317" s="15" t="s">
        <v>10</v>
      </c>
      <c r="B317" s="15" t="s">
        <v>274</v>
      </c>
      <c r="C317" s="15" t="s">
        <v>275</v>
      </c>
      <c r="D317" s="15" t="s">
        <v>300</v>
      </c>
      <c r="E317" s="15" t="s">
        <v>206</v>
      </c>
      <c r="F317" s="16">
        <v>0.52475000000000005</v>
      </c>
      <c r="G317" s="16">
        <v>0.50604811677852357</v>
      </c>
      <c r="H317" s="14" t="str">
        <f t="shared" si="12"/>
        <v>Transport - van/HGVVans - Class III (1.74 to 3.5 tonnes) - Petrolmiles</v>
      </c>
      <c r="I317" s="14" t="str">
        <f t="shared" si="13"/>
        <v>AllVans - Class III (1.74 to 3.5 tonnes) - Petrolmiles</v>
      </c>
      <c r="J317" s="14" t="str">
        <f t="shared" si="14"/>
        <v>N/AVans - Class III (1.74 to 3.5 tonnes) - Petrolmiles</v>
      </c>
    </row>
    <row r="318" spans="1:10" ht="14.45" customHeight="1" x14ac:dyDescent="0.25">
      <c r="A318" s="15" t="s">
        <v>23</v>
      </c>
      <c r="B318" s="15" t="s">
        <v>301</v>
      </c>
      <c r="C318" s="15" t="s">
        <v>60</v>
      </c>
      <c r="D318" s="15" t="s">
        <v>302</v>
      </c>
      <c r="E318" s="15" t="s">
        <v>14</v>
      </c>
      <c r="F318" s="16">
        <v>1.2337591000000001</v>
      </c>
      <c r="G318" s="16">
        <v>1.2340139100536913</v>
      </c>
      <c r="H318" s="14" t="str">
        <f t="shared" si="12"/>
        <v>WasteAggregates - Landfilltonnes</v>
      </c>
      <c r="I318" s="14" t="str">
        <f t="shared" si="13"/>
        <v>AllAggregates - Landfilltonnes</v>
      </c>
      <c r="J318" s="14" t="str">
        <f t="shared" si="14"/>
        <v>N/AAggregates - Landfilltonnes</v>
      </c>
    </row>
    <row r="319" spans="1:10" ht="14.45" customHeight="1" x14ac:dyDescent="0.25">
      <c r="A319" s="15" t="s">
        <v>23</v>
      </c>
      <c r="B319" s="15" t="s">
        <v>301</v>
      </c>
      <c r="C319" s="15" t="s">
        <v>60</v>
      </c>
      <c r="D319" s="15" t="s">
        <v>303</v>
      </c>
      <c r="E319" s="15" t="s">
        <v>14</v>
      </c>
      <c r="F319" s="16">
        <v>0.98470835000000001</v>
      </c>
      <c r="G319" s="16">
        <v>0.98491172324161069</v>
      </c>
      <c r="H319" s="14" t="str">
        <f t="shared" si="12"/>
        <v>WasteAggregates - Recycledtonnes</v>
      </c>
      <c r="I319" s="14" t="str">
        <f t="shared" si="13"/>
        <v>AllAggregates - Recycledtonnes</v>
      </c>
      <c r="J319" s="14" t="str">
        <f t="shared" si="14"/>
        <v>N/AAggregates - Recycledtonnes</v>
      </c>
    </row>
    <row r="320" spans="1:10" ht="14.45" customHeight="1" x14ac:dyDescent="0.25">
      <c r="A320" s="15" t="s">
        <v>23</v>
      </c>
      <c r="B320" s="15" t="s">
        <v>301</v>
      </c>
      <c r="C320" s="15" t="s">
        <v>60</v>
      </c>
      <c r="D320" s="15" t="s">
        <v>304</v>
      </c>
      <c r="E320" s="15" t="s">
        <v>14</v>
      </c>
      <c r="F320" s="16">
        <v>5.9130775193798444</v>
      </c>
      <c r="G320" s="16">
        <v>5.9133228947505332</v>
      </c>
      <c r="H320" s="14" t="str">
        <f t="shared" si="12"/>
        <v>WasteAsbestos - Landfilltonnes</v>
      </c>
      <c r="I320" s="14" t="str">
        <f t="shared" si="13"/>
        <v>AllAsbestos - Landfilltonnes</v>
      </c>
      <c r="J320" s="14" t="str">
        <f t="shared" si="14"/>
        <v>N/AAsbestos - Landfilltonnes</v>
      </c>
    </row>
    <row r="321" spans="1:10" ht="14.45" customHeight="1" x14ac:dyDescent="0.25">
      <c r="A321" s="15" t="s">
        <v>23</v>
      </c>
      <c r="B321" s="15" t="s">
        <v>301</v>
      </c>
      <c r="C321" s="15" t="s">
        <v>60</v>
      </c>
      <c r="D321" s="15" t="s">
        <v>305</v>
      </c>
      <c r="E321" s="15" t="s">
        <v>14</v>
      </c>
      <c r="F321" s="16">
        <v>1.2337591000000001</v>
      </c>
      <c r="G321" s="16">
        <v>1.2340139100536913</v>
      </c>
      <c r="H321" s="14" t="str">
        <f t="shared" si="12"/>
        <v>WasteAsphalt - Landfilltonnes</v>
      </c>
      <c r="I321" s="14" t="str">
        <f t="shared" si="13"/>
        <v>AllAsphalt - Landfilltonnes</v>
      </c>
      <c r="J321" s="14" t="str">
        <f t="shared" si="14"/>
        <v>N/AAsphalt - Landfilltonnes</v>
      </c>
    </row>
    <row r="322" spans="1:10" ht="14.45" customHeight="1" x14ac:dyDescent="0.25">
      <c r="A322" s="15" t="s">
        <v>23</v>
      </c>
      <c r="B322" s="15" t="s">
        <v>301</v>
      </c>
      <c r="C322" s="15" t="s">
        <v>60</v>
      </c>
      <c r="D322" s="15" t="s">
        <v>306</v>
      </c>
      <c r="E322" s="15" t="s">
        <v>14</v>
      </c>
      <c r="F322" s="16">
        <v>0.98470835000000001</v>
      </c>
      <c r="G322" s="16">
        <v>0.98491172324161069</v>
      </c>
      <c r="H322" s="14" t="str">
        <f t="shared" si="12"/>
        <v>WasteAsphalt - Recycledtonnes</v>
      </c>
      <c r="I322" s="14" t="str">
        <f t="shared" si="13"/>
        <v>AllAsphalt - Recycledtonnes</v>
      </c>
      <c r="J322" s="14" t="str">
        <f t="shared" si="14"/>
        <v>N/AAsphalt - Recycledtonnes</v>
      </c>
    </row>
    <row r="323" spans="1:10" ht="14.45" customHeight="1" x14ac:dyDescent="0.25">
      <c r="A323" s="15" t="s">
        <v>23</v>
      </c>
      <c r="B323" s="15" t="s">
        <v>301</v>
      </c>
      <c r="C323" s="15" t="s">
        <v>60</v>
      </c>
      <c r="D323" s="15" t="s">
        <v>307</v>
      </c>
      <c r="E323" s="15" t="s">
        <v>14</v>
      </c>
      <c r="F323" s="16">
        <v>21.280193798449609</v>
      </c>
      <c r="G323" s="16">
        <v>21.280807236876331</v>
      </c>
      <c r="H323" s="14" t="str">
        <f t="shared" si="12"/>
        <v>WasteAverage construction - Combustiontonnes</v>
      </c>
      <c r="I323" s="14" t="str">
        <f t="shared" si="13"/>
        <v>AllAverage construction - Combustiontonnes</v>
      </c>
      <c r="J323" s="14" t="str">
        <f t="shared" si="14"/>
        <v>N/AAverage construction - Combustiontonnes</v>
      </c>
    </row>
    <row r="324" spans="1:10" ht="14.45" customHeight="1" x14ac:dyDescent="0.25">
      <c r="A324" s="15" t="s">
        <v>23</v>
      </c>
      <c r="B324" s="15" t="s">
        <v>301</v>
      </c>
      <c r="C324" s="15" t="s">
        <v>60</v>
      </c>
      <c r="D324" s="15" t="s">
        <v>308</v>
      </c>
      <c r="E324" s="15" t="s">
        <v>14</v>
      </c>
      <c r="F324" s="16">
        <v>0.98470835000000001</v>
      </c>
      <c r="G324" s="16">
        <v>0.98491172324161069</v>
      </c>
      <c r="H324" s="14" t="str">
        <f t="shared" si="12"/>
        <v>WasteAverage construction - Recycledtonnes</v>
      </c>
      <c r="I324" s="14" t="str">
        <f t="shared" si="13"/>
        <v>AllAverage construction - Recycledtonnes</v>
      </c>
      <c r="J324" s="14" t="str">
        <f t="shared" si="14"/>
        <v>N/AAverage construction - Recycledtonnes</v>
      </c>
    </row>
    <row r="325" spans="1:10" ht="14.45" customHeight="1" x14ac:dyDescent="0.25">
      <c r="A325" s="15" t="s">
        <v>23</v>
      </c>
      <c r="B325" s="15" t="s">
        <v>301</v>
      </c>
      <c r="C325" s="15" t="s">
        <v>69</v>
      </c>
      <c r="D325" s="15" t="s">
        <v>309</v>
      </c>
      <c r="E325" s="15" t="s">
        <v>14</v>
      </c>
      <c r="F325" s="16">
        <v>8.8832713178294576</v>
      </c>
      <c r="G325" s="16">
        <v>8.8841301316268648</v>
      </c>
      <c r="H325" s="14" t="str">
        <f t="shared" si="12"/>
        <v>WasteBatteries - Landfilltonnes</v>
      </c>
      <c r="I325" s="14" t="str">
        <f t="shared" si="13"/>
        <v>AllBatteries - Landfilltonnes</v>
      </c>
      <c r="J325" s="14" t="str">
        <f t="shared" si="14"/>
        <v>N/ABatteries - Landfilltonnes</v>
      </c>
    </row>
    <row r="326" spans="1:10" ht="14.45" customHeight="1" x14ac:dyDescent="0.25">
      <c r="A326" s="15" t="s">
        <v>23</v>
      </c>
      <c r="B326" s="15" t="s">
        <v>301</v>
      </c>
      <c r="C326" s="15" t="s">
        <v>74</v>
      </c>
      <c r="D326" s="15" t="s">
        <v>310</v>
      </c>
      <c r="E326" s="15" t="s">
        <v>14</v>
      </c>
      <c r="F326" s="16">
        <v>21.280193798449609</v>
      </c>
      <c r="G326" s="16">
        <v>21.280807236876331</v>
      </c>
      <c r="H326" s="14" t="str">
        <f t="shared" si="12"/>
        <v>WasteBooks - Combustiontonnes</v>
      </c>
      <c r="I326" s="14" t="str">
        <f t="shared" si="13"/>
        <v>AllBooks - Combustiontonnes</v>
      </c>
      <c r="J326" s="14" t="str">
        <f t="shared" si="14"/>
        <v>N/ABooks - Combustiontonnes</v>
      </c>
    </row>
    <row r="327" spans="1:10" ht="14.45" customHeight="1" x14ac:dyDescent="0.25">
      <c r="A327" s="15" t="s">
        <v>23</v>
      </c>
      <c r="B327" s="15" t="s">
        <v>301</v>
      </c>
      <c r="C327" s="15" t="s">
        <v>74</v>
      </c>
      <c r="D327" s="15" t="s">
        <v>311</v>
      </c>
      <c r="E327" s="15" t="s">
        <v>14</v>
      </c>
      <c r="F327" s="16">
        <v>1041.7849725927272</v>
      </c>
      <c r="G327" s="16">
        <v>1164.0996345440185</v>
      </c>
      <c r="H327" s="14" t="str">
        <f t="shared" si="12"/>
        <v>WasteBooks - Landfilltonnes</v>
      </c>
      <c r="I327" s="14" t="str">
        <f t="shared" si="13"/>
        <v>AllBooks - Landfilltonnes</v>
      </c>
      <c r="J327" s="14" t="str">
        <f t="shared" si="14"/>
        <v>N/ABooks - Landfilltonnes</v>
      </c>
    </row>
    <row r="328" spans="1:10" ht="14.45" customHeight="1" x14ac:dyDescent="0.25">
      <c r="A328" s="15" t="s">
        <v>23</v>
      </c>
      <c r="B328" s="15" t="s">
        <v>301</v>
      </c>
      <c r="C328" s="15" t="s">
        <v>74</v>
      </c>
      <c r="D328" s="15" t="s">
        <v>312</v>
      </c>
      <c r="E328" s="15" t="s">
        <v>14</v>
      </c>
      <c r="F328" s="16">
        <v>21.280193798449609</v>
      </c>
      <c r="G328" s="16">
        <v>21.280807236876331</v>
      </c>
      <c r="H328" s="14" t="str">
        <f t="shared" ref="H328:H391" si="15">B328&amp;D328&amp;E328</f>
        <v>WasteBooks - Recycledtonnes</v>
      </c>
      <c r="I328" s="14" t="str">
        <f t="shared" ref="I328:I391" si="16">"All"&amp;D328&amp;E328</f>
        <v>AllBooks - Recycledtonnes</v>
      </c>
      <c r="J328" s="14" t="str">
        <f t="shared" ref="J328:J391" si="17">"N/A"&amp;D328&amp;E328</f>
        <v>N/ABooks - Recycledtonnes</v>
      </c>
    </row>
    <row r="329" spans="1:10" ht="14.45" customHeight="1" x14ac:dyDescent="0.25">
      <c r="A329" s="15" t="s">
        <v>23</v>
      </c>
      <c r="B329" s="15" t="s">
        <v>301</v>
      </c>
      <c r="C329" s="15" t="s">
        <v>60</v>
      </c>
      <c r="D329" s="15" t="s">
        <v>313</v>
      </c>
      <c r="E329" s="15" t="s">
        <v>14</v>
      </c>
      <c r="F329" s="16">
        <v>1.2337591000000001</v>
      </c>
      <c r="G329" s="16">
        <v>1.2340139100536913</v>
      </c>
      <c r="H329" s="14" t="str">
        <f t="shared" si="15"/>
        <v>WasteBricks - Landfilltonnes</v>
      </c>
      <c r="I329" s="14" t="str">
        <f t="shared" si="16"/>
        <v>AllBricks - Landfilltonnes</v>
      </c>
      <c r="J329" s="14" t="str">
        <f t="shared" si="17"/>
        <v>N/ABricks - Landfilltonnes</v>
      </c>
    </row>
    <row r="330" spans="1:10" s="19" customFormat="1" ht="14.45" customHeight="1" x14ac:dyDescent="0.25">
      <c r="A330" s="18" t="s">
        <v>23</v>
      </c>
      <c r="B330" s="18" t="s">
        <v>301</v>
      </c>
      <c r="C330" s="15" t="s">
        <v>314</v>
      </c>
      <c r="D330" s="18" t="s">
        <v>315</v>
      </c>
      <c r="E330" s="18" t="s">
        <v>14</v>
      </c>
      <c r="F330" s="16">
        <v>273</v>
      </c>
      <c r="G330" s="16">
        <v>273</v>
      </c>
      <c r="H330" s="14" t="str">
        <f t="shared" si="15"/>
        <v>WasteClinical Waste - Orange Streamtonnes</v>
      </c>
      <c r="I330" s="14" t="str">
        <f t="shared" si="16"/>
        <v>AllClinical Waste - Orange Streamtonnes</v>
      </c>
      <c r="J330" s="14" t="str">
        <f t="shared" si="17"/>
        <v>N/AClinical Waste - Orange Streamtonnes</v>
      </c>
    </row>
    <row r="331" spans="1:10" s="19" customFormat="1" ht="14.45" customHeight="1" x14ac:dyDescent="0.25">
      <c r="A331" s="18" t="s">
        <v>23</v>
      </c>
      <c r="B331" s="18" t="s">
        <v>301</v>
      </c>
      <c r="C331" s="15" t="s">
        <v>314</v>
      </c>
      <c r="D331" s="18" t="s">
        <v>316</v>
      </c>
      <c r="E331" s="18" t="s">
        <v>14</v>
      </c>
      <c r="F331" s="16">
        <v>1000</v>
      </c>
      <c r="G331" s="16">
        <v>1000</v>
      </c>
      <c r="H331" s="14" t="str">
        <f t="shared" si="15"/>
        <v>WasteClinical Waste - Othertonnes</v>
      </c>
      <c r="I331" s="14" t="str">
        <f t="shared" si="16"/>
        <v>AllClinical Waste - Othertonnes</v>
      </c>
      <c r="J331" s="14" t="str">
        <f t="shared" si="17"/>
        <v>N/AClinical Waste - Othertonnes</v>
      </c>
    </row>
    <row r="332" spans="1:10" s="19" customFormat="1" ht="14.45" customHeight="1" x14ac:dyDescent="0.25">
      <c r="A332" s="18" t="s">
        <v>23</v>
      </c>
      <c r="B332" s="18" t="s">
        <v>301</v>
      </c>
      <c r="C332" s="15" t="s">
        <v>314</v>
      </c>
      <c r="D332" s="18" t="s">
        <v>317</v>
      </c>
      <c r="E332" s="18" t="s">
        <v>14</v>
      </c>
      <c r="F332" s="16">
        <v>1000</v>
      </c>
      <c r="G332" s="16">
        <v>1000</v>
      </c>
      <c r="H332" s="14" t="str">
        <f t="shared" si="15"/>
        <v>WasteClinical Waste - Red Streamtonnes</v>
      </c>
      <c r="I332" s="14" t="str">
        <f t="shared" si="16"/>
        <v>AllClinical Waste - Red Streamtonnes</v>
      </c>
      <c r="J332" s="14" t="str">
        <f t="shared" si="17"/>
        <v>N/AClinical Waste - Red Streamtonnes</v>
      </c>
    </row>
    <row r="333" spans="1:10" s="19" customFormat="1" ht="14.45" customHeight="1" x14ac:dyDescent="0.25">
      <c r="A333" s="18" t="s">
        <v>23</v>
      </c>
      <c r="B333" s="18" t="s">
        <v>301</v>
      </c>
      <c r="C333" s="15" t="s">
        <v>314</v>
      </c>
      <c r="D333" s="18" t="s">
        <v>318</v>
      </c>
      <c r="E333" s="18" t="s">
        <v>14</v>
      </c>
      <c r="F333" s="16">
        <v>297</v>
      </c>
      <c r="G333" s="16">
        <v>297</v>
      </c>
      <c r="H333" s="14" t="str">
        <f t="shared" si="15"/>
        <v>WasteClinical Waste - Yellow Streamtonnes</v>
      </c>
      <c r="I333" s="14" t="str">
        <f t="shared" si="16"/>
        <v>AllClinical Waste - Yellow Streamtonnes</v>
      </c>
      <c r="J333" s="14" t="str">
        <f t="shared" si="17"/>
        <v>N/AClinical Waste - Yellow Streamtonnes</v>
      </c>
    </row>
    <row r="334" spans="1:10" ht="14.45" customHeight="1" x14ac:dyDescent="0.25">
      <c r="A334" s="15" t="s">
        <v>23</v>
      </c>
      <c r="B334" s="15" t="s">
        <v>301</v>
      </c>
      <c r="C334" s="15" t="s">
        <v>74</v>
      </c>
      <c r="D334" s="15" t="s">
        <v>319</v>
      </c>
      <c r="E334" s="15" t="s">
        <v>14</v>
      </c>
      <c r="F334" s="16">
        <v>21.280193798449609</v>
      </c>
      <c r="G334" s="16">
        <v>21.280807236876331</v>
      </c>
      <c r="H334" s="14" t="str">
        <f t="shared" si="15"/>
        <v>WasteClothing - Combustiontonnes</v>
      </c>
      <c r="I334" s="14" t="str">
        <f t="shared" si="16"/>
        <v>AllClothing - Combustiontonnes</v>
      </c>
      <c r="J334" s="14" t="str">
        <f t="shared" si="17"/>
        <v>N/AClothing - Combustiontonnes</v>
      </c>
    </row>
    <row r="335" spans="1:10" ht="14.45" customHeight="1" x14ac:dyDescent="0.25">
      <c r="A335" s="15" t="s">
        <v>23</v>
      </c>
      <c r="B335" s="15" t="s">
        <v>301</v>
      </c>
      <c r="C335" s="15" t="s">
        <v>74</v>
      </c>
      <c r="D335" s="15" t="s">
        <v>320</v>
      </c>
      <c r="E335" s="15" t="s">
        <v>14</v>
      </c>
      <c r="F335" s="16">
        <v>444.92468571678927</v>
      </c>
      <c r="G335" s="16">
        <v>496.68330591452838</v>
      </c>
      <c r="H335" s="14" t="str">
        <f t="shared" si="15"/>
        <v>WasteClothing - Landfilltonnes</v>
      </c>
      <c r="I335" s="14" t="str">
        <f t="shared" si="16"/>
        <v>AllClothing - Landfilltonnes</v>
      </c>
      <c r="J335" s="14" t="str">
        <f t="shared" si="17"/>
        <v>N/AClothing - Landfilltonnes</v>
      </c>
    </row>
    <row r="336" spans="1:10" ht="14.45" customHeight="1" x14ac:dyDescent="0.25">
      <c r="A336" s="15" t="s">
        <v>23</v>
      </c>
      <c r="B336" s="15" t="s">
        <v>301</v>
      </c>
      <c r="C336" s="15" t="s">
        <v>74</v>
      </c>
      <c r="D336" s="15" t="s">
        <v>321</v>
      </c>
      <c r="E336" s="15" t="s">
        <v>14</v>
      </c>
      <c r="F336" s="16">
        <v>21.280193798449609</v>
      </c>
      <c r="G336" s="16">
        <v>21.280807236876331</v>
      </c>
      <c r="H336" s="14" t="str">
        <f t="shared" si="15"/>
        <v>WasteClothing - Recycledtonnes</v>
      </c>
      <c r="I336" s="14" t="str">
        <f t="shared" si="16"/>
        <v>AllClothing - Recycledtonnes</v>
      </c>
      <c r="J336" s="14" t="str">
        <f t="shared" si="17"/>
        <v>N/AClothing - Recycledtonnes</v>
      </c>
    </row>
    <row r="337" spans="1:10" ht="14.45" customHeight="1" x14ac:dyDescent="0.25">
      <c r="A337" s="15" t="s">
        <v>23</v>
      </c>
      <c r="B337" s="15" t="s">
        <v>301</v>
      </c>
      <c r="C337" s="15" t="s">
        <v>322</v>
      </c>
      <c r="D337" s="15" t="s">
        <v>323</v>
      </c>
      <c r="E337" s="15" t="s">
        <v>14</v>
      </c>
      <c r="F337" s="16">
        <v>21.280193798449609</v>
      </c>
      <c r="G337" s="16">
        <v>21.280807236876331</v>
      </c>
      <c r="H337" s="14" t="str">
        <f t="shared" si="15"/>
        <v>WasteCommercial and industrial waste - Combustiontonnes</v>
      </c>
      <c r="I337" s="14" t="str">
        <f t="shared" si="16"/>
        <v>AllCommercial and industrial waste - Combustiontonnes</v>
      </c>
      <c r="J337" s="14" t="str">
        <f t="shared" si="17"/>
        <v>N/ACommercial and industrial waste - Combustiontonnes</v>
      </c>
    </row>
    <row r="338" spans="1:10" ht="14.45" customHeight="1" x14ac:dyDescent="0.25">
      <c r="A338" s="15" t="s">
        <v>23</v>
      </c>
      <c r="B338" s="15" t="s">
        <v>301</v>
      </c>
      <c r="C338" s="15" t="s">
        <v>322</v>
      </c>
      <c r="D338" s="15" t="s">
        <v>324</v>
      </c>
      <c r="E338" s="15" t="s">
        <v>14</v>
      </c>
      <c r="F338" s="16">
        <v>467.00838444938165</v>
      </c>
      <c r="G338" s="16">
        <v>520.33474346299533</v>
      </c>
      <c r="H338" s="14" t="str">
        <f t="shared" si="15"/>
        <v>WasteCommercial and industrial waste - Landfilltonnes</v>
      </c>
      <c r="I338" s="14" t="str">
        <f t="shared" si="16"/>
        <v>AllCommercial and industrial waste - Landfilltonnes</v>
      </c>
      <c r="J338" s="14" t="str">
        <f t="shared" si="17"/>
        <v>N/ACommercial and industrial waste - Landfilltonnes</v>
      </c>
    </row>
    <row r="339" spans="1:10" ht="14.45" customHeight="1" x14ac:dyDescent="0.25">
      <c r="A339" s="15" t="s">
        <v>23</v>
      </c>
      <c r="B339" s="15" t="s">
        <v>301</v>
      </c>
      <c r="C339" s="15" t="s">
        <v>60</v>
      </c>
      <c r="D339" s="15" t="s">
        <v>325</v>
      </c>
      <c r="E339" s="15" t="s">
        <v>14</v>
      </c>
      <c r="F339" s="16">
        <v>1.2337591000000001</v>
      </c>
      <c r="G339" s="16">
        <v>1.2340139100536913</v>
      </c>
      <c r="H339" s="14" t="str">
        <f t="shared" si="15"/>
        <v>WasteConcrete - Landfilltonnes</v>
      </c>
      <c r="I339" s="14" t="str">
        <f t="shared" si="16"/>
        <v>AllConcrete - Landfilltonnes</v>
      </c>
      <c r="J339" s="14" t="str">
        <f t="shared" si="17"/>
        <v>N/AConcrete - Landfilltonnes</v>
      </c>
    </row>
    <row r="340" spans="1:10" ht="14.45" customHeight="1" x14ac:dyDescent="0.25">
      <c r="A340" s="15" t="s">
        <v>23</v>
      </c>
      <c r="B340" s="15" t="s">
        <v>301</v>
      </c>
      <c r="C340" s="15" t="s">
        <v>60</v>
      </c>
      <c r="D340" s="15" t="s">
        <v>326</v>
      </c>
      <c r="E340" s="15" t="s">
        <v>14</v>
      </c>
      <c r="F340" s="16">
        <v>0.98470835000000001</v>
      </c>
      <c r="G340" s="16">
        <v>0.98491172324161069</v>
      </c>
      <c r="H340" s="14" t="str">
        <f t="shared" si="15"/>
        <v>WasteConcrete - Recycledtonnes</v>
      </c>
      <c r="I340" s="14" t="str">
        <f t="shared" si="16"/>
        <v>AllConcrete - Recycledtonnes</v>
      </c>
      <c r="J340" s="14" t="str">
        <f t="shared" si="17"/>
        <v>N/AConcrete - Recycledtonnes</v>
      </c>
    </row>
    <row r="341" spans="1:10" ht="14.45" customHeight="1" x14ac:dyDescent="0.25">
      <c r="A341" s="15" t="s">
        <v>23</v>
      </c>
      <c r="B341" s="15" t="s">
        <v>301</v>
      </c>
      <c r="C341" s="15" t="s">
        <v>74</v>
      </c>
      <c r="D341" s="15" t="s">
        <v>327</v>
      </c>
      <c r="E341" s="15" t="s">
        <v>14</v>
      </c>
      <c r="F341" s="16">
        <v>21.280193798449609</v>
      </c>
      <c r="G341" s="16">
        <v>21.280807236876331</v>
      </c>
      <c r="H341" s="14" t="str">
        <f t="shared" si="15"/>
        <v>WasteGlass - Combustiontonnes</v>
      </c>
      <c r="I341" s="14" t="str">
        <f t="shared" si="16"/>
        <v>AllGlass - Combustiontonnes</v>
      </c>
      <c r="J341" s="14" t="str">
        <f t="shared" si="17"/>
        <v>N/AGlass - Combustiontonnes</v>
      </c>
    </row>
    <row r="342" spans="1:10" ht="14.45" customHeight="1" x14ac:dyDescent="0.25">
      <c r="A342" s="15" t="s">
        <v>23</v>
      </c>
      <c r="B342" s="15" t="s">
        <v>301</v>
      </c>
      <c r="C342" s="15" t="s">
        <v>74</v>
      </c>
      <c r="D342" s="15" t="s">
        <v>328</v>
      </c>
      <c r="E342" s="15" t="s">
        <v>14</v>
      </c>
      <c r="F342" s="16">
        <v>8.8832713178294576</v>
      </c>
      <c r="G342" s="16">
        <v>8.8841301316268648</v>
      </c>
      <c r="H342" s="14" t="str">
        <f t="shared" si="15"/>
        <v>WasteGlass - Landfilltonnes</v>
      </c>
      <c r="I342" s="14" t="str">
        <f t="shared" si="16"/>
        <v>AllGlass - Landfilltonnes</v>
      </c>
      <c r="J342" s="14" t="str">
        <f t="shared" si="17"/>
        <v>N/AGlass - Landfilltonnes</v>
      </c>
    </row>
    <row r="343" spans="1:10" ht="14.45" customHeight="1" x14ac:dyDescent="0.25">
      <c r="A343" s="15" t="s">
        <v>23</v>
      </c>
      <c r="B343" s="15" t="s">
        <v>301</v>
      </c>
      <c r="C343" s="15" t="s">
        <v>74</v>
      </c>
      <c r="D343" s="15" t="s">
        <v>329</v>
      </c>
      <c r="E343" s="15" t="s">
        <v>14</v>
      </c>
      <c r="F343" s="16">
        <v>21.280193798449609</v>
      </c>
      <c r="G343" s="16">
        <v>21.280807236876331</v>
      </c>
      <c r="H343" s="14" t="str">
        <f t="shared" si="15"/>
        <v>WasteGlass - Recycledtonnes</v>
      </c>
      <c r="I343" s="14" t="str">
        <f t="shared" si="16"/>
        <v>AllGlass - Recycledtonnes</v>
      </c>
      <c r="J343" s="14" t="str">
        <f t="shared" si="17"/>
        <v>N/AGlass - Recycledtonnes</v>
      </c>
    </row>
    <row r="344" spans="1:10" ht="14.45" customHeight="1" x14ac:dyDescent="0.25">
      <c r="A344" s="15" t="s">
        <v>23</v>
      </c>
      <c r="B344" s="15" t="s">
        <v>301</v>
      </c>
      <c r="C344" s="15" t="s">
        <v>322</v>
      </c>
      <c r="D344" s="15" t="s">
        <v>330</v>
      </c>
      <c r="E344" s="15" t="s">
        <v>14</v>
      </c>
      <c r="F344" s="16">
        <v>21.280193798449609</v>
      </c>
      <c r="G344" s="16">
        <v>21.280807236876331</v>
      </c>
      <c r="H344" s="14" t="str">
        <f t="shared" si="15"/>
        <v>WasteHousehold/Municipal/Domestic waste - Combustiontonnes</v>
      </c>
      <c r="I344" s="14" t="str">
        <f t="shared" si="16"/>
        <v>AllHousehold/Municipal/Domestic waste - Combustiontonnes</v>
      </c>
      <c r="J344" s="14" t="str">
        <f t="shared" si="17"/>
        <v>N/AHousehold/Municipal/Domestic waste - Combustiontonnes</v>
      </c>
    </row>
    <row r="345" spans="1:10" ht="14.45" customHeight="1" x14ac:dyDescent="0.25">
      <c r="A345" s="15" t="s">
        <v>23</v>
      </c>
      <c r="B345" s="15" t="s">
        <v>301</v>
      </c>
      <c r="C345" s="15" t="s">
        <v>322</v>
      </c>
      <c r="D345" s="15" t="s">
        <v>331</v>
      </c>
      <c r="E345" s="15" t="s">
        <v>14</v>
      </c>
      <c r="F345" s="16">
        <v>446.2041084203168</v>
      </c>
      <c r="G345" s="16">
        <v>497.04470652803235</v>
      </c>
      <c r="H345" s="14" t="str">
        <f t="shared" si="15"/>
        <v>WasteHousehold/Municipal/Domestic waste - Landfilltonnes</v>
      </c>
      <c r="I345" s="14" t="str">
        <f t="shared" si="16"/>
        <v>AllHousehold/Municipal/Domestic waste - Landfilltonnes</v>
      </c>
      <c r="J345" s="14" t="str">
        <f t="shared" si="17"/>
        <v>N/AHousehold/Municipal/Domestic waste - Landfilltonnes</v>
      </c>
    </row>
    <row r="346" spans="1:10" ht="14.45" customHeight="1" x14ac:dyDescent="0.25">
      <c r="A346" s="15" t="s">
        <v>23</v>
      </c>
      <c r="B346" s="15" t="s">
        <v>301</v>
      </c>
      <c r="C346" s="15" t="s">
        <v>60</v>
      </c>
      <c r="D346" s="15" t="s">
        <v>332</v>
      </c>
      <c r="E346" s="15" t="s">
        <v>14</v>
      </c>
      <c r="F346" s="16">
        <v>1.2337591000000001</v>
      </c>
      <c r="G346" s="16">
        <v>1.2340139100536913</v>
      </c>
      <c r="H346" s="14" t="str">
        <f t="shared" si="15"/>
        <v>WasteInsulation - Landfilltonnes</v>
      </c>
      <c r="I346" s="14" t="str">
        <f t="shared" si="16"/>
        <v>AllInsulation - Landfilltonnes</v>
      </c>
      <c r="J346" s="14" t="str">
        <f t="shared" si="17"/>
        <v>N/AInsulation - Landfilltonnes</v>
      </c>
    </row>
    <row r="347" spans="1:10" ht="14.45" customHeight="1" x14ac:dyDescent="0.25">
      <c r="A347" s="15" t="s">
        <v>23</v>
      </c>
      <c r="B347" s="15" t="s">
        <v>301</v>
      </c>
      <c r="C347" s="15" t="s">
        <v>60</v>
      </c>
      <c r="D347" s="15" t="s">
        <v>333</v>
      </c>
      <c r="E347" s="15" t="s">
        <v>14</v>
      </c>
      <c r="F347" s="16">
        <v>0.98470835000000001</v>
      </c>
      <c r="G347" s="16">
        <v>0.98491172324161069</v>
      </c>
      <c r="H347" s="14" t="str">
        <f t="shared" si="15"/>
        <v>WasteInsulation - Recycledtonnes</v>
      </c>
      <c r="I347" s="14" t="str">
        <f t="shared" si="16"/>
        <v>AllInsulation - Recycledtonnes</v>
      </c>
      <c r="J347" s="14" t="str">
        <f t="shared" si="17"/>
        <v>N/AInsulation - Recycledtonnes</v>
      </c>
    </row>
    <row r="348" spans="1:10" ht="14.45" customHeight="1" x14ac:dyDescent="0.25">
      <c r="A348" s="15" t="s">
        <v>23</v>
      </c>
      <c r="B348" s="15" t="s">
        <v>301</v>
      </c>
      <c r="C348" s="15" t="s">
        <v>91</v>
      </c>
      <c r="D348" s="15" t="s">
        <v>334</v>
      </c>
      <c r="E348" s="15" t="s">
        <v>14</v>
      </c>
      <c r="F348" s="16">
        <v>21.280193798449609</v>
      </c>
      <c r="G348" s="16">
        <v>21.280807236876331</v>
      </c>
      <c r="H348" s="14" t="str">
        <f t="shared" si="15"/>
        <v>WasteMetal: aluminium cans and foil (excl. forming) - Combustiontonnes</v>
      </c>
      <c r="I348" s="14" t="str">
        <f t="shared" si="16"/>
        <v>AllMetal: aluminium cans and foil (excl. forming) - Combustiontonnes</v>
      </c>
      <c r="J348" s="14" t="str">
        <f t="shared" si="17"/>
        <v>N/AMetal: aluminium cans and foil (excl. forming) - Combustiontonnes</v>
      </c>
    </row>
    <row r="349" spans="1:10" ht="14.45" customHeight="1" x14ac:dyDescent="0.25">
      <c r="A349" s="15" t="s">
        <v>23</v>
      </c>
      <c r="B349" s="15" t="s">
        <v>301</v>
      </c>
      <c r="C349" s="15" t="s">
        <v>91</v>
      </c>
      <c r="D349" s="15" t="s">
        <v>335</v>
      </c>
      <c r="E349" s="15" t="s">
        <v>14</v>
      </c>
      <c r="F349" s="16">
        <v>8.8832713178294576</v>
      </c>
      <c r="G349" s="16">
        <v>8.8841301316268648</v>
      </c>
      <c r="H349" s="14" t="str">
        <f t="shared" si="15"/>
        <v>WasteMetal: aluminium cans and foil (excl. forming) - Landfilltonnes</v>
      </c>
      <c r="I349" s="14" t="str">
        <f t="shared" si="16"/>
        <v>AllMetal: aluminium cans and foil (excl. forming) - Landfilltonnes</v>
      </c>
      <c r="J349" s="14" t="str">
        <f t="shared" si="17"/>
        <v>N/AMetal: aluminium cans and foil (excl. forming) - Landfilltonnes</v>
      </c>
    </row>
    <row r="350" spans="1:10" ht="14.45" customHeight="1" x14ac:dyDescent="0.25">
      <c r="A350" s="15" t="s">
        <v>23</v>
      </c>
      <c r="B350" s="15" t="s">
        <v>301</v>
      </c>
      <c r="C350" s="15" t="s">
        <v>91</v>
      </c>
      <c r="D350" s="15" t="s">
        <v>336</v>
      </c>
      <c r="E350" s="15" t="s">
        <v>14</v>
      </c>
      <c r="F350" s="16">
        <v>21.280193798449609</v>
      </c>
      <c r="G350" s="16">
        <v>21.280807236876331</v>
      </c>
      <c r="H350" s="14" t="str">
        <f t="shared" si="15"/>
        <v>WasteMetal: aluminium cans and foil (excl. forming) - Recycledtonnes</v>
      </c>
      <c r="I350" s="14" t="str">
        <f t="shared" si="16"/>
        <v>AllMetal: aluminium cans and foil (excl. forming) - Recycledtonnes</v>
      </c>
      <c r="J350" s="14" t="str">
        <f t="shared" si="17"/>
        <v>N/AMetal: aluminium cans and foil (excl. forming) - Recycledtonnes</v>
      </c>
    </row>
    <row r="351" spans="1:10" ht="14.45" customHeight="1" x14ac:dyDescent="0.25">
      <c r="A351" s="15" t="s">
        <v>23</v>
      </c>
      <c r="B351" s="15" t="s">
        <v>301</v>
      </c>
      <c r="C351" s="15" t="s">
        <v>91</v>
      </c>
      <c r="D351" s="15" t="s">
        <v>337</v>
      </c>
      <c r="E351" s="15" t="s">
        <v>14</v>
      </c>
      <c r="F351" s="16">
        <v>21.280193798449609</v>
      </c>
      <c r="G351" s="16">
        <v>21.280807236876331</v>
      </c>
      <c r="H351" s="14" t="str">
        <f t="shared" si="15"/>
        <v>WasteMetal: mixed cans - Combustiontonnes</v>
      </c>
      <c r="I351" s="14" t="str">
        <f t="shared" si="16"/>
        <v>AllMetal: mixed cans - Combustiontonnes</v>
      </c>
      <c r="J351" s="14" t="str">
        <f t="shared" si="17"/>
        <v>N/AMetal: mixed cans - Combustiontonnes</v>
      </c>
    </row>
    <row r="352" spans="1:10" ht="14.45" customHeight="1" x14ac:dyDescent="0.25">
      <c r="A352" s="15" t="s">
        <v>23</v>
      </c>
      <c r="B352" s="15" t="s">
        <v>301</v>
      </c>
      <c r="C352" s="15" t="s">
        <v>91</v>
      </c>
      <c r="D352" s="15" t="s">
        <v>338</v>
      </c>
      <c r="E352" s="15" t="s">
        <v>14</v>
      </c>
      <c r="F352" s="16">
        <v>8.8832713178294576</v>
      </c>
      <c r="G352" s="16">
        <v>8.8841301316268648</v>
      </c>
      <c r="H352" s="14" t="str">
        <f t="shared" si="15"/>
        <v>WasteMetal: mixed cans - Landfilltonnes</v>
      </c>
      <c r="I352" s="14" t="str">
        <f t="shared" si="16"/>
        <v>AllMetal: mixed cans - Landfilltonnes</v>
      </c>
      <c r="J352" s="14" t="str">
        <f t="shared" si="17"/>
        <v>N/AMetal: mixed cans - Landfilltonnes</v>
      </c>
    </row>
    <row r="353" spans="1:10" ht="14.45" customHeight="1" x14ac:dyDescent="0.25">
      <c r="A353" s="15" t="s">
        <v>23</v>
      </c>
      <c r="B353" s="15" t="s">
        <v>301</v>
      </c>
      <c r="C353" s="15" t="s">
        <v>91</v>
      </c>
      <c r="D353" s="15" t="s">
        <v>339</v>
      </c>
      <c r="E353" s="15" t="s">
        <v>14</v>
      </c>
      <c r="F353" s="16">
        <v>21.280193798449609</v>
      </c>
      <c r="G353" s="16">
        <v>21.280807236876331</v>
      </c>
      <c r="H353" s="14" t="str">
        <f t="shared" si="15"/>
        <v>WasteMetal: mixed cans - Recycledtonnes</v>
      </c>
      <c r="I353" s="14" t="str">
        <f t="shared" si="16"/>
        <v>AllMetal: mixed cans - Recycledtonnes</v>
      </c>
      <c r="J353" s="14" t="str">
        <f t="shared" si="17"/>
        <v>N/AMetal: mixed cans - Recycledtonnes</v>
      </c>
    </row>
    <row r="354" spans="1:10" ht="14.45" customHeight="1" x14ac:dyDescent="0.25">
      <c r="A354" s="15" t="s">
        <v>23</v>
      </c>
      <c r="B354" s="15" t="s">
        <v>301</v>
      </c>
      <c r="C354" s="15" t="s">
        <v>91</v>
      </c>
      <c r="D354" s="15" t="s">
        <v>340</v>
      </c>
      <c r="E354" s="15" t="s">
        <v>14</v>
      </c>
      <c r="F354" s="16">
        <v>21.280193798449609</v>
      </c>
      <c r="G354" s="16">
        <v>21.280807236876331</v>
      </c>
      <c r="H354" s="14" t="str">
        <f t="shared" si="15"/>
        <v>WasteMetal: scrap metal - Combustiontonnes</v>
      </c>
      <c r="I354" s="14" t="str">
        <f t="shared" si="16"/>
        <v>AllMetal: scrap metal - Combustiontonnes</v>
      </c>
      <c r="J354" s="14" t="str">
        <f t="shared" si="17"/>
        <v>N/AMetal: scrap metal - Combustiontonnes</v>
      </c>
    </row>
    <row r="355" spans="1:10" ht="14.45" customHeight="1" x14ac:dyDescent="0.25">
      <c r="A355" s="15" t="s">
        <v>23</v>
      </c>
      <c r="B355" s="15" t="s">
        <v>301</v>
      </c>
      <c r="C355" s="15" t="s">
        <v>91</v>
      </c>
      <c r="D355" s="15" t="s">
        <v>341</v>
      </c>
      <c r="E355" s="15" t="s">
        <v>14</v>
      </c>
      <c r="F355" s="16">
        <v>8.8832713178294558</v>
      </c>
      <c r="G355" s="16">
        <v>8.8841301316268648</v>
      </c>
      <c r="H355" s="14" t="str">
        <f t="shared" si="15"/>
        <v>WasteMetal: scrap metal - Landfilltonnes</v>
      </c>
      <c r="I355" s="14" t="str">
        <f t="shared" si="16"/>
        <v>AllMetal: scrap metal - Landfilltonnes</v>
      </c>
      <c r="J355" s="14" t="str">
        <f t="shared" si="17"/>
        <v>N/AMetal: scrap metal - Landfilltonnes</v>
      </c>
    </row>
    <row r="356" spans="1:10" ht="14.45" customHeight="1" x14ac:dyDescent="0.25">
      <c r="A356" s="15" t="s">
        <v>23</v>
      </c>
      <c r="B356" s="15" t="s">
        <v>301</v>
      </c>
      <c r="C356" s="15" t="s">
        <v>91</v>
      </c>
      <c r="D356" s="15" t="s">
        <v>342</v>
      </c>
      <c r="E356" s="15" t="s">
        <v>14</v>
      </c>
      <c r="F356" s="16">
        <v>21.280193798449609</v>
      </c>
      <c r="G356" s="16">
        <v>21.280807236876331</v>
      </c>
      <c r="H356" s="14" t="str">
        <f t="shared" si="15"/>
        <v>WasteMetal: scrap metal - Recycledtonnes</v>
      </c>
      <c r="I356" s="14" t="str">
        <f t="shared" si="16"/>
        <v>AllMetal: scrap metal - Recycledtonnes</v>
      </c>
      <c r="J356" s="14" t="str">
        <f t="shared" si="17"/>
        <v>N/AMetal: scrap metal - Recycledtonnes</v>
      </c>
    </row>
    <row r="357" spans="1:10" ht="14.45" customHeight="1" x14ac:dyDescent="0.25">
      <c r="A357" s="15" t="s">
        <v>23</v>
      </c>
      <c r="B357" s="15" t="s">
        <v>301</v>
      </c>
      <c r="C357" s="15" t="s">
        <v>91</v>
      </c>
      <c r="D357" s="15" t="s">
        <v>343</v>
      </c>
      <c r="E357" s="15" t="s">
        <v>14</v>
      </c>
      <c r="F357" s="16">
        <v>21.280193798449609</v>
      </c>
      <c r="G357" s="16">
        <v>21.280807236876331</v>
      </c>
      <c r="H357" s="14" t="str">
        <f t="shared" si="15"/>
        <v>WasteMetal: steel cans - Combustiontonnes</v>
      </c>
      <c r="I357" s="14" t="str">
        <f t="shared" si="16"/>
        <v>AllMetal: steel cans - Combustiontonnes</v>
      </c>
      <c r="J357" s="14" t="str">
        <f t="shared" si="17"/>
        <v>N/AMetal: steel cans - Combustiontonnes</v>
      </c>
    </row>
    <row r="358" spans="1:10" ht="14.45" customHeight="1" x14ac:dyDescent="0.25">
      <c r="A358" s="15" t="s">
        <v>23</v>
      </c>
      <c r="B358" s="15" t="s">
        <v>301</v>
      </c>
      <c r="C358" s="15" t="s">
        <v>91</v>
      </c>
      <c r="D358" s="15" t="s">
        <v>344</v>
      </c>
      <c r="E358" s="15" t="s">
        <v>14</v>
      </c>
      <c r="F358" s="16">
        <v>8.8832713178294576</v>
      </c>
      <c r="G358" s="16">
        <v>8.8841301316268648</v>
      </c>
      <c r="H358" s="14" t="str">
        <f t="shared" si="15"/>
        <v>WasteMetal: steel cans - Landfilltonnes</v>
      </c>
      <c r="I358" s="14" t="str">
        <f t="shared" si="16"/>
        <v>AllMetal: steel cans - Landfilltonnes</v>
      </c>
      <c r="J358" s="14" t="str">
        <f t="shared" si="17"/>
        <v>N/AMetal: steel cans - Landfilltonnes</v>
      </c>
    </row>
    <row r="359" spans="1:10" ht="14.45" customHeight="1" x14ac:dyDescent="0.25">
      <c r="A359" s="15" t="s">
        <v>23</v>
      </c>
      <c r="B359" s="15" t="s">
        <v>301</v>
      </c>
      <c r="C359" s="15" t="s">
        <v>91</v>
      </c>
      <c r="D359" s="15" t="s">
        <v>345</v>
      </c>
      <c r="E359" s="15" t="s">
        <v>14</v>
      </c>
      <c r="F359" s="16">
        <v>21.280193798449609</v>
      </c>
      <c r="G359" s="16">
        <v>21.280807236876331</v>
      </c>
      <c r="H359" s="14" t="str">
        <f t="shared" si="15"/>
        <v>WasteMetal: steel cans - Recycledtonnes</v>
      </c>
      <c r="I359" s="14" t="str">
        <f t="shared" si="16"/>
        <v>AllMetal: steel cans - Recycledtonnes</v>
      </c>
      <c r="J359" s="14" t="str">
        <f t="shared" si="17"/>
        <v>N/AMetal: steel cans - Recycledtonnes</v>
      </c>
    </row>
    <row r="360" spans="1:10" ht="14.45" customHeight="1" x14ac:dyDescent="0.25">
      <c r="A360" s="15" t="s">
        <v>23</v>
      </c>
      <c r="B360" s="15" t="s">
        <v>301</v>
      </c>
      <c r="C360" s="15" t="s">
        <v>60</v>
      </c>
      <c r="D360" s="15" t="s">
        <v>346</v>
      </c>
      <c r="E360" s="15" t="s">
        <v>14</v>
      </c>
      <c r="F360" s="16">
        <v>1.2643491</v>
      </c>
      <c r="G360" s="16">
        <v>1.2643491</v>
      </c>
      <c r="H360" s="14" t="str">
        <f t="shared" si="15"/>
        <v>WasteMetals - Landfilltonnes</v>
      </c>
      <c r="I360" s="14" t="str">
        <f t="shared" si="16"/>
        <v>AllMetals - Landfilltonnes</v>
      </c>
      <c r="J360" s="14" t="str">
        <f t="shared" si="17"/>
        <v>N/AMetals - Landfilltonnes</v>
      </c>
    </row>
    <row r="361" spans="1:10" ht="14.45" customHeight="1" x14ac:dyDescent="0.25">
      <c r="A361" s="15" t="s">
        <v>23</v>
      </c>
      <c r="B361" s="15" t="s">
        <v>301</v>
      </c>
      <c r="C361" s="15" t="s">
        <v>60</v>
      </c>
      <c r="D361" s="15" t="s">
        <v>347</v>
      </c>
      <c r="E361" s="15" t="s">
        <v>14</v>
      </c>
      <c r="F361" s="16">
        <v>0.98470835000000001</v>
      </c>
      <c r="G361" s="16">
        <v>0.98491172324161069</v>
      </c>
      <c r="H361" s="14" t="str">
        <f t="shared" si="15"/>
        <v>WasteMetals - Recycledtonnes</v>
      </c>
      <c r="I361" s="14" t="str">
        <f t="shared" si="16"/>
        <v>AllMetals - Recycledtonnes</v>
      </c>
      <c r="J361" s="14" t="str">
        <f t="shared" si="17"/>
        <v>N/AMetals - Recycledtonnes</v>
      </c>
    </row>
    <row r="362" spans="1:10" ht="14.45" customHeight="1" x14ac:dyDescent="0.25">
      <c r="A362" s="15" t="s">
        <v>23</v>
      </c>
      <c r="B362" s="15" t="s">
        <v>301</v>
      </c>
      <c r="C362" s="15" t="s">
        <v>60</v>
      </c>
      <c r="D362" s="15" t="s">
        <v>348</v>
      </c>
      <c r="E362" s="15" t="s">
        <v>14</v>
      </c>
      <c r="F362" s="16">
        <v>21.280193798449609</v>
      </c>
      <c r="G362" s="16">
        <v>21.280807236876331</v>
      </c>
      <c r="H362" s="14" t="str">
        <f t="shared" si="15"/>
        <v>WasteMineral oil - Combustiontonnes</v>
      </c>
      <c r="I362" s="14" t="str">
        <f t="shared" si="16"/>
        <v>AllMineral oil - Combustiontonnes</v>
      </c>
      <c r="J362" s="14" t="str">
        <f t="shared" si="17"/>
        <v>N/AMineral oil - Combustiontonnes</v>
      </c>
    </row>
    <row r="363" spans="1:10" ht="14.45" customHeight="1" x14ac:dyDescent="0.25">
      <c r="A363" s="15" t="s">
        <v>23</v>
      </c>
      <c r="B363" s="15" t="s">
        <v>301</v>
      </c>
      <c r="C363" s="15" t="s">
        <v>60</v>
      </c>
      <c r="D363" s="15" t="s">
        <v>349</v>
      </c>
      <c r="E363" s="15" t="s">
        <v>14</v>
      </c>
      <c r="F363" s="16">
        <v>21.280193798449609</v>
      </c>
      <c r="G363" s="16">
        <v>21.280807236876331</v>
      </c>
      <c r="H363" s="14" t="str">
        <f t="shared" si="15"/>
        <v>WasteMineral oil - Recycledtonnes</v>
      </c>
      <c r="I363" s="14" t="str">
        <f t="shared" si="16"/>
        <v>AllMineral oil - Recycledtonnes</v>
      </c>
      <c r="J363" s="14" t="str">
        <f t="shared" si="17"/>
        <v>N/AMineral oil - Recycledtonnes</v>
      </c>
    </row>
    <row r="364" spans="1:10" ht="14.45" customHeight="1" x14ac:dyDescent="0.25">
      <c r="A364" s="15" t="s">
        <v>23</v>
      </c>
      <c r="B364" s="15" t="s">
        <v>301</v>
      </c>
      <c r="C364" s="15" t="s">
        <v>322</v>
      </c>
      <c r="D364" s="15" t="s">
        <v>350</v>
      </c>
      <c r="E364" s="15" t="s">
        <v>14</v>
      </c>
      <c r="F364" s="16">
        <v>8.9105813953488369</v>
      </c>
      <c r="G364" s="16">
        <v>8.9124217106289993</v>
      </c>
      <c r="H364" s="14" t="str">
        <f t="shared" si="15"/>
        <v>WasteOrganic: food and drink waste - Anaerobic digestiontonnes</v>
      </c>
      <c r="I364" s="14" t="str">
        <f t="shared" si="16"/>
        <v>AllOrganic: food and drink waste - Anaerobic digestiontonnes</v>
      </c>
      <c r="J364" s="14" t="str">
        <f t="shared" si="17"/>
        <v>N/AOrganic: food and drink waste - Anaerobic digestiontonnes</v>
      </c>
    </row>
    <row r="365" spans="1:10" ht="14.45" customHeight="1" x14ac:dyDescent="0.25">
      <c r="A365" s="15" t="s">
        <v>23</v>
      </c>
      <c r="B365" s="15" t="s">
        <v>301</v>
      </c>
      <c r="C365" s="15" t="s">
        <v>322</v>
      </c>
      <c r="D365" s="15" t="s">
        <v>351</v>
      </c>
      <c r="E365" s="15" t="s">
        <v>14</v>
      </c>
      <c r="F365" s="16">
        <v>21.280193798449609</v>
      </c>
      <c r="G365" s="16">
        <v>21.280807236876331</v>
      </c>
      <c r="H365" s="14" t="str">
        <f t="shared" si="15"/>
        <v>WasteOrganic: food and drink waste - Combustiontonnes</v>
      </c>
      <c r="I365" s="14" t="str">
        <f t="shared" si="16"/>
        <v>AllOrganic: food and drink waste - Combustiontonnes</v>
      </c>
      <c r="J365" s="14" t="str">
        <f t="shared" si="17"/>
        <v>N/AOrganic: food and drink waste - Combustiontonnes</v>
      </c>
    </row>
    <row r="366" spans="1:10" ht="14.45" customHeight="1" x14ac:dyDescent="0.25">
      <c r="A366" s="15" t="s">
        <v>23</v>
      </c>
      <c r="B366" s="15" t="s">
        <v>301</v>
      </c>
      <c r="C366" s="15" t="s">
        <v>322</v>
      </c>
      <c r="D366" s="15" t="s">
        <v>352</v>
      </c>
      <c r="E366" s="15" t="s">
        <v>14</v>
      </c>
      <c r="F366" s="16">
        <v>8.9105813953488369</v>
      </c>
      <c r="G366" s="16">
        <v>8.9124217106289993</v>
      </c>
      <c r="H366" s="14" t="str">
        <f t="shared" si="15"/>
        <v>WasteOrganic: food and drink waste - Compostingtonnes</v>
      </c>
      <c r="I366" s="14" t="str">
        <f t="shared" si="16"/>
        <v>AllOrganic: food and drink waste - Compostingtonnes</v>
      </c>
      <c r="J366" s="14" t="str">
        <f t="shared" si="17"/>
        <v>N/AOrganic: food and drink waste - Compostingtonnes</v>
      </c>
    </row>
    <row r="367" spans="1:10" ht="14.45" customHeight="1" x14ac:dyDescent="0.25">
      <c r="A367" s="15" t="s">
        <v>23</v>
      </c>
      <c r="B367" s="15" t="s">
        <v>301</v>
      </c>
      <c r="C367" s="15" t="s">
        <v>322</v>
      </c>
      <c r="D367" s="15" t="s">
        <v>353</v>
      </c>
      <c r="E367" s="15" t="s">
        <v>14</v>
      </c>
      <c r="F367" s="16">
        <v>626.85614522394485</v>
      </c>
      <c r="G367" s="16">
        <v>700.20988175342768</v>
      </c>
      <c r="H367" s="14" t="str">
        <f t="shared" si="15"/>
        <v>WasteOrganic: food and drink waste - Landfilltonnes</v>
      </c>
      <c r="I367" s="14" t="str">
        <f t="shared" si="16"/>
        <v>AllOrganic: food and drink waste - Landfilltonnes</v>
      </c>
      <c r="J367" s="14" t="str">
        <f t="shared" si="17"/>
        <v>N/AOrganic: food and drink waste - Landfilltonnes</v>
      </c>
    </row>
    <row r="368" spans="1:10" ht="14.45" customHeight="1" x14ac:dyDescent="0.25">
      <c r="A368" s="15" t="s">
        <v>23</v>
      </c>
      <c r="B368" s="15" t="s">
        <v>301</v>
      </c>
      <c r="C368" s="15" t="s">
        <v>322</v>
      </c>
      <c r="D368" s="15" t="s">
        <v>354</v>
      </c>
      <c r="E368" s="15" t="s">
        <v>14</v>
      </c>
      <c r="F368" s="16">
        <v>8.9105813953488369</v>
      </c>
      <c r="G368" s="16">
        <v>8.9124217106289993</v>
      </c>
      <c r="H368" s="14" t="str">
        <f t="shared" si="15"/>
        <v>WasteOrganic: garden waste - Anaerobic digestiontonnes</v>
      </c>
      <c r="I368" s="14" t="str">
        <f t="shared" si="16"/>
        <v>AllOrganic: garden waste - Anaerobic digestiontonnes</v>
      </c>
      <c r="J368" s="14" t="str">
        <f t="shared" si="17"/>
        <v>N/AOrganic: garden waste - Anaerobic digestiontonnes</v>
      </c>
    </row>
    <row r="369" spans="1:10" ht="14.45" customHeight="1" x14ac:dyDescent="0.25">
      <c r="A369" s="15" t="s">
        <v>23</v>
      </c>
      <c r="B369" s="15" t="s">
        <v>301</v>
      </c>
      <c r="C369" s="15" t="s">
        <v>322</v>
      </c>
      <c r="D369" s="15" t="s">
        <v>355</v>
      </c>
      <c r="E369" s="15" t="s">
        <v>14</v>
      </c>
      <c r="F369" s="16">
        <v>21.280193798449609</v>
      </c>
      <c r="G369" s="16">
        <v>21.280807236876331</v>
      </c>
      <c r="H369" s="14" t="str">
        <f t="shared" si="15"/>
        <v>WasteOrganic: garden waste - Combustiontonnes</v>
      </c>
      <c r="I369" s="14" t="str">
        <f t="shared" si="16"/>
        <v>AllOrganic: garden waste - Combustiontonnes</v>
      </c>
      <c r="J369" s="14" t="str">
        <f t="shared" si="17"/>
        <v>N/AOrganic: garden waste - Combustiontonnes</v>
      </c>
    </row>
    <row r="370" spans="1:10" ht="14.45" customHeight="1" x14ac:dyDescent="0.25">
      <c r="A370" s="15" t="s">
        <v>23</v>
      </c>
      <c r="B370" s="15" t="s">
        <v>301</v>
      </c>
      <c r="C370" s="15" t="s">
        <v>322</v>
      </c>
      <c r="D370" s="15" t="s">
        <v>356</v>
      </c>
      <c r="E370" s="15" t="s">
        <v>14</v>
      </c>
      <c r="F370" s="16">
        <v>8.9105813953488369</v>
      </c>
      <c r="G370" s="16">
        <v>8.9124217106289993</v>
      </c>
      <c r="H370" s="14" t="str">
        <f t="shared" si="15"/>
        <v>WasteOrganic: garden waste - Compostingtonnes</v>
      </c>
      <c r="I370" s="14" t="str">
        <f t="shared" si="16"/>
        <v>AllOrganic: garden waste - Compostingtonnes</v>
      </c>
      <c r="J370" s="14" t="str">
        <f t="shared" si="17"/>
        <v>N/AOrganic: garden waste - Compostingtonnes</v>
      </c>
    </row>
    <row r="371" spans="1:10" ht="14.45" customHeight="1" x14ac:dyDescent="0.25">
      <c r="A371" s="15" t="s">
        <v>23</v>
      </c>
      <c r="B371" s="15" t="s">
        <v>301</v>
      </c>
      <c r="C371" s="15" t="s">
        <v>322</v>
      </c>
      <c r="D371" s="15" t="s">
        <v>357</v>
      </c>
      <c r="E371" s="15" t="s">
        <v>14</v>
      </c>
      <c r="F371" s="16">
        <v>578.94041278093755</v>
      </c>
      <c r="G371" s="16">
        <v>646.60659082531515</v>
      </c>
      <c r="H371" s="14" t="str">
        <f t="shared" si="15"/>
        <v>WasteOrganic: garden waste - Landfilltonnes</v>
      </c>
      <c r="I371" s="14" t="str">
        <f t="shared" si="16"/>
        <v>AllOrganic: garden waste - Landfilltonnes</v>
      </c>
      <c r="J371" s="14" t="str">
        <f t="shared" si="17"/>
        <v>N/AOrganic: garden waste - Landfilltonnes</v>
      </c>
    </row>
    <row r="372" spans="1:10" ht="14.45" customHeight="1" x14ac:dyDescent="0.25">
      <c r="A372" s="15" t="s">
        <v>23</v>
      </c>
      <c r="B372" s="15" t="s">
        <v>301</v>
      </c>
      <c r="C372" s="15" t="s">
        <v>322</v>
      </c>
      <c r="D372" s="15" t="s">
        <v>358</v>
      </c>
      <c r="E372" s="15" t="s">
        <v>14</v>
      </c>
      <c r="F372" s="16">
        <v>8.9105813953488369</v>
      </c>
      <c r="G372" s="16">
        <v>8.9124217106289993</v>
      </c>
      <c r="H372" s="14" t="str">
        <f t="shared" si="15"/>
        <v>WasteOrganic: mixed food and garden waste - Anaerobic digestiontonnes</v>
      </c>
      <c r="I372" s="14" t="str">
        <f t="shared" si="16"/>
        <v>AllOrganic: mixed food and garden waste - Anaerobic digestiontonnes</v>
      </c>
      <c r="J372" s="14" t="str">
        <f t="shared" si="17"/>
        <v>N/AOrganic: mixed food and garden waste - Anaerobic digestiontonnes</v>
      </c>
    </row>
    <row r="373" spans="1:10" ht="14.45" customHeight="1" x14ac:dyDescent="0.25">
      <c r="A373" s="15" t="s">
        <v>23</v>
      </c>
      <c r="B373" s="15" t="s">
        <v>301</v>
      </c>
      <c r="C373" s="15" t="s">
        <v>322</v>
      </c>
      <c r="D373" s="15" t="s">
        <v>359</v>
      </c>
      <c r="E373" s="15" t="s">
        <v>14</v>
      </c>
      <c r="F373" s="16">
        <v>21.280193798449609</v>
      </c>
      <c r="G373" s="16">
        <v>21.280807236876331</v>
      </c>
      <c r="H373" s="14" t="str">
        <f t="shared" si="15"/>
        <v>WasteOrganic: mixed food and garden waste - Combustiontonnes</v>
      </c>
      <c r="I373" s="14" t="str">
        <f t="shared" si="16"/>
        <v>AllOrganic: mixed food and garden waste - Combustiontonnes</v>
      </c>
      <c r="J373" s="14" t="str">
        <f t="shared" si="17"/>
        <v>N/AOrganic: mixed food and garden waste - Combustiontonnes</v>
      </c>
    </row>
    <row r="374" spans="1:10" ht="14.45" customHeight="1" x14ac:dyDescent="0.25">
      <c r="A374" s="15" t="s">
        <v>23</v>
      </c>
      <c r="B374" s="15" t="s">
        <v>301</v>
      </c>
      <c r="C374" s="15" t="s">
        <v>322</v>
      </c>
      <c r="D374" s="15" t="s">
        <v>360</v>
      </c>
      <c r="E374" s="15" t="s">
        <v>14</v>
      </c>
      <c r="F374" s="16">
        <v>8.9105813953488369</v>
      </c>
      <c r="G374" s="16">
        <v>8.9124217106289993</v>
      </c>
      <c r="H374" s="14" t="str">
        <f t="shared" si="15"/>
        <v>WasteOrganic: mixed food and garden waste - Compostingtonnes</v>
      </c>
      <c r="I374" s="14" t="str">
        <f t="shared" si="16"/>
        <v>AllOrganic: mixed food and garden waste - Compostingtonnes</v>
      </c>
      <c r="J374" s="14" t="str">
        <f t="shared" si="17"/>
        <v>N/AOrganic: mixed food and garden waste - Compostingtonnes</v>
      </c>
    </row>
    <row r="375" spans="1:10" ht="14.45" customHeight="1" x14ac:dyDescent="0.25">
      <c r="A375" s="15" t="s">
        <v>23</v>
      </c>
      <c r="B375" s="15" t="s">
        <v>301</v>
      </c>
      <c r="C375" s="15" t="s">
        <v>322</v>
      </c>
      <c r="D375" s="15" t="s">
        <v>361</v>
      </c>
      <c r="E375" s="15" t="s">
        <v>14</v>
      </c>
      <c r="F375" s="16">
        <v>587.32566595846379</v>
      </c>
      <c r="G375" s="16">
        <v>655.98716673773481</v>
      </c>
      <c r="H375" s="14" t="str">
        <f t="shared" si="15"/>
        <v>WasteOrganic: mixed food and garden waste - Landfilltonnes</v>
      </c>
      <c r="I375" s="14" t="str">
        <f t="shared" si="16"/>
        <v>AllOrganic: mixed food and garden waste - Landfilltonnes</v>
      </c>
      <c r="J375" s="14" t="str">
        <f t="shared" si="17"/>
        <v>N/AOrganic: mixed food and garden waste - Landfilltonnes</v>
      </c>
    </row>
    <row r="376" spans="1:10" ht="14.45" customHeight="1" x14ac:dyDescent="0.25">
      <c r="A376" s="15" t="s">
        <v>23</v>
      </c>
      <c r="B376" s="15" t="s">
        <v>301</v>
      </c>
      <c r="C376" s="15" t="s">
        <v>104</v>
      </c>
      <c r="D376" s="15" t="s">
        <v>362</v>
      </c>
      <c r="E376" s="15" t="s">
        <v>14</v>
      </c>
      <c r="F376" s="16">
        <v>21.280193798449609</v>
      </c>
      <c r="G376" s="16">
        <v>21.280807236876331</v>
      </c>
      <c r="H376" s="14" t="str">
        <f t="shared" si="15"/>
        <v>WastePaper and board: board - Combustiontonnes</v>
      </c>
      <c r="I376" s="14" t="str">
        <f t="shared" si="16"/>
        <v>AllPaper and board: board - Combustiontonnes</v>
      </c>
      <c r="J376" s="14" t="str">
        <f t="shared" si="17"/>
        <v>N/APaper and board: board - Combustiontonnes</v>
      </c>
    </row>
    <row r="377" spans="1:10" ht="14.45" customHeight="1" x14ac:dyDescent="0.25">
      <c r="A377" s="15" t="s">
        <v>23</v>
      </c>
      <c r="B377" s="15" t="s">
        <v>301</v>
      </c>
      <c r="C377" s="15" t="s">
        <v>104</v>
      </c>
      <c r="D377" s="15" t="s">
        <v>363</v>
      </c>
      <c r="E377" s="15" t="s">
        <v>14</v>
      </c>
      <c r="F377" s="16">
        <v>8.9105813953488369</v>
      </c>
      <c r="G377" s="16">
        <v>8.9124217106289993</v>
      </c>
      <c r="H377" s="14" t="str">
        <f t="shared" si="15"/>
        <v>WastePaper and board: board - Compostingtonnes</v>
      </c>
      <c r="I377" s="14" t="str">
        <f t="shared" si="16"/>
        <v>AllPaper and board: board - Compostingtonnes</v>
      </c>
      <c r="J377" s="14" t="str">
        <f t="shared" si="17"/>
        <v>N/APaper and board: board - Compostingtonnes</v>
      </c>
    </row>
    <row r="378" spans="1:10" ht="14.45" customHeight="1" x14ac:dyDescent="0.25">
      <c r="A378" s="15" t="s">
        <v>23</v>
      </c>
      <c r="B378" s="15" t="s">
        <v>301</v>
      </c>
      <c r="C378" s="15" t="s">
        <v>104</v>
      </c>
      <c r="D378" s="15" t="s">
        <v>364</v>
      </c>
      <c r="E378" s="15" t="s">
        <v>14</v>
      </c>
      <c r="F378" s="16">
        <v>1041.7849725927272</v>
      </c>
      <c r="G378" s="16">
        <v>1164.0996345440185</v>
      </c>
      <c r="H378" s="14" t="str">
        <f t="shared" si="15"/>
        <v>WastePaper and board: board - Landfilltonnes</v>
      </c>
      <c r="I378" s="14" t="str">
        <f t="shared" si="16"/>
        <v>AllPaper and board: board - Landfilltonnes</v>
      </c>
      <c r="J378" s="14" t="str">
        <f t="shared" si="17"/>
        <v>N/APaper and board: board - Landfilltonnes</v>
      </c>
    </row>
    <row r="379" spans="1:10" ht="14.45" customHeight="1" x14ac:dyDescent="0.25">
      <c r="A379" s="15" t="s">
        <v>23</v>
      </c>
      <c r="B379" s="15" t="s">
        <v>301</v>
      </c>
      <c r="C379" s="15" t="s">
        <v>104</v>
      </c>
      <c r="D379" s="15" t="s">
        <v>365</v>
      </c>
      <c r="E379" s="15" t="s">
        <v>14</v>
      </c>
      <c r="F379" s="16">
        <v>21.280193798449609</v>
      </c>
      <c r="G379" s="16">
        <v>21.280807236876331</v>
      </c>
      <c r="H379" s="14" t="str">
        <f t="shared" si="15"/>
        <v>WastePaper and board: board - Recycledtonnes</v>
      </c>
      <c r="I379" s="14" t="str">
        <f t="shared" si="16"/>
        <v>AllPaper and board: board - Recycledtonnes</v>
      </c>
      <c r="J379" s="14" t="str">
        <f t="shared" si="17"/>
        <v>N/APaper and board: board - Recycledtonnes</v>
      </c>
    </row>
    <row r="380" spans="1:10" ht="14.45" customHeight="1" x14ac:dyDescent="0.25">
      <c r="A380" s="15" t="s">
        <v>23</v>
      </c>
      <c r="B380" s="15" t="s">
        <v>301</v>
      </c>
      <c r="C380" s="15" t="s">
        <v>104</v>
      </c>
      <c r="D380" s="15" t="s">
        <v>366</v>
      </c>
      <c r="E380" s="15" t="s">
        <v>14</v>
      </c>
      <c r="F380" s="16">
        <v>21.280193798449609</v>
      </c>
      <c r="G380" s="16">
        <v>21.280807236876331</v>
      </c>
      <c r="H380" s="14" t="str">
        <f t="shared" si="15"/>
        <v>WastePaper and board: mixed - Combustiontonnes</v>
      </c>
      <c r="I380" s="14" t="str">
        <f t="shared" si="16"/>
        <v>AllPaper and board: mixed - Combustiontonnes</v>
      </c>
      <c r="J380" s="14" t="str">
        <f t="shared" si="17"/>
        <v>N/APaper and board: mixed - Combustiontonnes</v>
      </c>
    </row>
    <row r="381" spans="1:10" ht="14.45" customHeight="1" x14ac:dyDescent="0.25">
      <c r="A381" s="15" t="s">
        <v>23</v>
      </c>
      <c r="B381" s="15" t="s">
        <v>301</v>
      </c>
      <c r="C381" s="15" t="s">
        <v>104</v>
      </c>
      <c r="D381" s="15" t="s">
        <v>367</v>
      </c>
      <c r="E381" s="15" t="s">
        <v>14</v>
      </c>
      <c r="F381" s="16">
        <v>8.9105813953488369</v>
      </c>
      <c r="G381" s="16">
        <v>8.9124217106289993</v>
      </c>
      <c r="H381" s="14" t="str">
        <f t="shared" si="15"/>
        <v>WastePaper and board: mixed - Compostingtonnes</v>
      </c>
      <c r="I381" s="14" t="str">
        <f t="shared" si="16"/>
        <v>AllPaper and board: mixed - Compostingtonnes</v>
      </c>
      <c r="J381" s="14" t="str">
        <f t="shared" si="17"/>
        <v>N/APaper and board: mixed - Compostingtonnes</v>
      </c>
    </row>
    <row r="382" spans="1:10" ht="14.45" customHeight="1" x14ac:dyDescent="0.25">
      <c r="A382" s="15" t="s">
        <v>23</v>
      </c>
      <c r="B382" s="15" t="s">
        <v>301</v>
      </c>
      <c r="C382" s="15" t="s">
        <v>104</v>
      </c>
      <c r="D382" s="15" t="s">
        <v>368</v>
      </c>
      <c r="E382" s="15" t="s">
        <v>14</v>
      </c>
      <c r="F382" s="16">
        <v>1041.7849725927272</v>
      </c>
      <c r="G382" s="16">
        <v>1164.0996345440185</v>
      </c>
      <c r="H382" s="14" t="str">
        <f t="shared" si="15"/>
        <v>WastePaper and board: mixed - Landfilltonnes</v>
      </c>
      <c r="I382" s="14" t="str">
        <f t="shared" si="16"/>
        <v>AllPaper and board: mixed - Landfilltonnes</v>
      </c>
      <c r="J382" s="14" t="str">
        <f t="shared" si="17"/>
        <v>N/APaper and board: mixed - Landfilltonnes</v>
      </c>
    </row>
    <row r="383" spans="1:10" ht="14.45" customHeight="1" x14ac:dyDescent="0.25">
      <c r="A383" s="15" t="s">
        <v>23</v>
      </c>
      <c r="B383" s="15" t="s">
        <v>301</v>
      </c>
      <c r="C383" s="15" t="s">
        <v>104</v>
      </c>
      <c r="D383" s="15" t="s">
        <v>369</v>
      </c>
      <c r="E383" s="15" t="s">
        <v>14</v>
      </c>
      <c r="F383" s="16">
        <v>21.280193798449609</v>
      </c>
      <c r="G383" s="16">
        <v>21.280807236876331</v>
      </c>
      <c r="H383" s="14" t="str">
        <f t="shared" si="15"/>
        <v>WastePaper and board: mixed - Recycledtonnes</v>
      </c>
      <c r="I383" s="14" t="str">
        <f t="shared" si="16"/>
        <v>AllPaper and board: mixed - Recycledtonnes</v>
      </c>
      <c r="J383" s="14" t="str">
        <f t="shared" si="17"/>
        <v>N/APaper and board: mixed - Recycledtonnes</v>
      </c>
    </row>
    <row r="384" spans="1:10" ht="14.45" customHeight="1" x14ac:dyDescent="0.25">
      <c r="A384" s="15" t="s">
        <v>23</v>
      </c>
      <c r="B384" s="15" t="s">
        <v>301</v>
      </c>
      <c r="C384" s="15" t="s">
        <v>104</v>
      </c>
      <c r="D384" s="15" t="s">
        <v>370</v>
      </c>
      <c r="E384" s="15" t="s">
        <v>14</v>
      </c>
      <c r="F384" s="16">
        <v>21.280193798449609</v>
      </c>
      <c r="G384" s="16">
        <v>21.280807236876331</v>
      </c>
      <c r="H384" s="14" t="str">
        <f t="shared" si="15"/>
        <v>WastePaper and board: paper - Combustiontonnes</v>
      </c>
      <c r="I384" s="14" t="str">
        <f t="shared" si="16"/>
        <v>AllPaper and board: paper - Combustiontonnes</v>
      </c>
      <c r="J384" s="14" t="str">
        <f t="shared" si="17"/>
        <v>N/APaper and board: paper - Combustiontonnes</v>
      </c>
    </row>
    <row r="385" spans="1:10" ht="14.45" customHeight="1" x14ac:dyDescent="0.25">
      <c r="A385" s="15" t="s">
        <v>23</v>
      </c>
      <c r="B385" s="15" t="s">
        <v>301</v>
      </c>
      <c r="C385" s="15" t="s">
        <v>104</v>
      </c>
      <c r="D385" s="15" t="s">
        <v>371</v>
      </c>
      <c r="E385" s="15" t="s">
        <v>14</v>
      </c>
      <c r="F385" s="16">
        <v>8.9105813953488369</v>
      </c>
      <c r="G385" s="16">
        <v>8.9124217106289993</v>
      </c>
      <c r="H385" s="14" t="str">
        <f t="shared" si="15"/>
        <v>WastePaper and board: paper - Compostingtonnes</v>
      </c>
      <c r="I385" s="14" t="str">
        <f t="shared" si="16"/>
        <v>AllPaper and board: paper - Compostingtonnes</v>
      </c>
      <c r="J385" s="14" t="str">
        <f t="shared" si="17"/>
        <v>N/APaper and board: paper - Compostingtonnes</v>
      </c>
    </row>
    <row r="386" spans="1:10" ht="14.45" customHeight="1" x14ac:dyDescent="0.25">
      <c r="A386" s="15" t="s">
        <v>23</v>
      </c>
      <c r="B386" s="15" t="s">
        <v>301</v>
      </c>
      <c r="C386" s="15" t="s">
        <v>104</v>
      </c>
      <c r="D386" s="15" t="s">
        <v>372</v>
      </c>
      <c r="E386" s="15" t="s">
        <v>14</v>
      </c>
      <c r="F386" s="16">
        <v>1041.7849725927272</v>
      </c>
      <c r="G386" s="16">
        <v>1164.0996345440185</v>
      </c>
      <c r="H386" s="14" t="str">
        <f t="shared" si="15"/>
        <v>WastePaper and board: paper - Landfilltonnes</v>
      </c>
      <c r="I386" s="14" t="str">
        <f t="shared" si="16"/>
        <v>AllPaper and board: paper - Landfilltonnes</v>
      </c>
      <c r="J386" s="14" t="str">
        <f t="shared" si="17"/>
        <v>N/APaper and board: paper - Landfilltonnes</v>
      </c>
    </row>
    <row r="387" spans="1:10" ht="14.45" customHeight="1" x14ac:dyDescent="0.25">
      <c r="A387" s="15" t="s">
        <v>23</v>
      </c>
      <c r="B387" s="15" t="s">
        <v>301</v>
      </c>
      <c r="C387" s="15" t="s">
        <v>104</v>
      </c>
      <c r="D387" s="15" t="s">
        <v>373</v>
      </c>
      <c r="E387" s="15" t="s">
        <v>14</v>
      </c>
      <c r="F387" s="16">
        <v>21.280193798449609</v>
      </c>
      <c r="G387" s="16">
        <v>21.280807236876331</v>
      </c>
      <c r="H387" s="14" t="str">
        <f t="shared" si="15"/>
        <v>WastePaper and board: paper - Recycledtonnes</v>
      </c>
      <c r="I387" s="14" t="str">
        <f t="shared" si="16"/>
        <v>AllPaper and board: paper - Recycledtonnes</v>
      </c>
      <c r="J387" s="14" t="str">
        <f t="shared" si="17"/>
        <v>N/APaper and board: paper - Recycledtonnes</v>
      </c>
    </row>
    <row r="388" spans="1:10" ht="14.45" customHeight="1" x14ac:dyDescent="0.25">
      <c r="A388" s="15" t="s">
        <v>23</v>
      </c>
      <c r="B388" s="15" t="s">
        <v>301</v>
      </c>
      <c r="C388" s="15" t="s">
        <v>60</v>
      </c>
      <c r="D388" s="15" t="s">
        <v>374</v>
      </c>
      <c r="E388" s="15" t="s">
        <v>14</v>
      </c>
      <c r="F388" s="16">
        <v>71.95</v>
      </c>
      <c r="G388" s="16">
        <v>71.95</v>
      </c>
      <c r="H388" s="14" t="str">
        <f t="shared" si="15"/>
        <v>WastePlasterboard - Landfilltonnes</v>
      </c>
      <c r="I388" s="14" t="str">
        <f t="shared" si="16"/>
        <v>AllPlasterboard - Landfilltonnes</v>
      </c>
      <c r="J388" s="14" t="str">
        <f t="shared" si="17"/>
        <v>N/APlasterboard - Landfilltonnes</v>
      </c>
    </row>
    <row r="389" spans="1:10" ht="14.45" customHeight="1" x14ac:dyDescent="0.25">
      <c r="A389" s="15" t="s">
        <v>23</v>
      </c>
      <c r="B389" s="15" t="s">
        <v>301</v>
      </c>
      <c r="C389" s="15" t="s">
        <v>60</v>
      </c>
      <c r="D389" s="15" t="s">
        <v>375</v>
      </c>
      <c r="E389" s="15" t="s">
        <v>14</v>
      </c>
      <c r="F389" s="16">
        <v>21.280193798449609</v>
      </c>
      <c r="G389" s="16">
        <v>21.280807236876331</v>
      </c>
      <c r="H389" s="14" t="str">
        <f t="shared" si="15"/>
        <v>WastePlasterboard - Recycledtonnes</v>
      </c>
      <c r="I389" s="14" t="str">
        <f t="shared" si="16"/>
        <v>AllPlasterboard - Recycledtonnes</v>
      </c>
      <c r="J389" s="14" t="str">
        <f t="shared" si="17"/>
        <v>N/APlasterboard - Recycledtonnes</v>
      </c>
    </row>
    <row r="390" spans="1:10" ht="14.45" customHeight="1" x14ac:dyDescent="0.25">
      <c r="A390" s="15" t="s">
        <v>23</v>
      </c>
      <c r="B390" s="15" t="s">
        <v>301</v>
      </c>
      <c r="C390" s="15" t="s">
        <v>113</v>
      </c>
      <c r="D390" s="15" t="s">
        <v>376</v>
      </c>
      <c r="E390" s="15" t="s">
        <v>14</v>
      </c>
      <c r="F390" s="16">
        <v>21.280193798449609</v>
      </c>
      <c r="G390" s="16">
        <v>21.280807236876331</v>
      </c>
      <c r="H390" s="14" t="str">
        <f t="shared" si="15"/>
        <v>WastePlastics: average plastic film - Combustiontonnes</v>
      </c>
      <c r="I390" s="14" t="str">
        <f t="shared" si="16"/>
        <v>AllPlastics: average plastic film - Combustiontonnes</v>
      </c>
      <c r="J390" s="14" t="str">
        <f t="shared" si="17"/>
        <v>N/APlastics: average plastic film - Combustiontonnes</v>
      </c>
    </row>
    <row r="391" spans="1:10" ht="14.45" customHeight="1" x14ac:dyDescent="0.25">
      <c r="A391" s="15" t="s">
        <v>23</v>
      </c>
      <c r="B391" s="15" t="s">
        <v>301</v>
      </c>
      <c r="C391" s="15" t="s">
        <v>113</v>
      </c>
      <c r="D391" s="15" t="s">
        <v>377</v>
      </c>
      <c r="E391" s="15" t="s">
        <v>14</v>
      </c>
      <c r="F391" s="16">
        <v>8.8832713178294576</v>
      </c>
      <c r="G391" s="16">
        <v>8.8841301316268648</v>
      </c>
      <c r="H391" s="14" t="str">
        <f t="shared" si="15"/>
        <v>WastePlastics: average plastic film - Landfilltonnes</v>
      </c>
      <c r="I391" s="14" t="str">
        <f t="shared" si="16"/>
        <v>AllPlastics: average plastic film - Landfilltonnes</v>
      </c>
      <c r="J391" s="14" t="str">
        <f t="shared" si="17"/>
        <v>N/APlastics: average plastic film - Landfilltonnes</v>
      </c>
    </row>
    <row r="392" spans="1:10" ht="14.45" customHeight="1" x14ac:dyDescent="0.25">
      <c r="A392" s="15" t="s">
        <v>23</v>
      </c>
      <c r="B392" s="15" t="s">
        <v>301</v>
      </c>
      <c r="C392" s="15" t="s">
        <v>113</v>
      </c>
      <c r="D392" s="15" t="s">
        <v>378</v>
      </c>
      <c r="E392" s="15" t="s">
        <v>14</v>
      </c>
      <c r="F392" s="16">
        <v>21.280193798449609</v>
      </c>
      <c r="G392" s="16">
        <v>21.280807236876331</v>
      </c>
      <c r="H392" s="14" t="str">
        <f t="shared" ref="H392:H436" si="18">B392&amp;D392&amp;E392</f>
        <v>WastePlastics: average plastic film - Recycledtonnes</v>
      </c>
      <c r="I392" s="14" t="str">
        <f t="shared" ref="I392:I436" si="19">"All"&amp;D392&amp;E392</f>
        <v>AllPlastics: average plastic film - Recycledtonnes</v>
      </c>
      <c r="J392" s="14" t="str">
        <f t="shared" ref="J392:J436" si="20">"N/A"&amp;D392&amp;E392</f>
        <v>N/APlastics: average plastic film - Recycledtonnes</v>
      </c>
    </row>
    <row r="393" spans="1:10" ht="14.45" customHeight="1" x14ac:dyDescent="0.25">
      <c r="A393" s="15" t="s">
        <v>23</v>
      </c>
      <c r="B393" s="15" t="s">
        <v>301</v>
      </c>
      <c r="C393" s="15" t="s">
        <v>113</v>
      </c>
      <c r="D393" s="15" t="s">
        <v>379</v>
      </c>
      <c r="E393" s="15" t="s">
        <v>14</v>
      </c>
      <c r="F393" s="16">
        <v>21.280193798449609</v>
      </c>
      <c r="G393" s="16">
        <v>21.280807236876331</v>
      </c>
      <c r="H393" s="14" t="str">
        <f t="shared" si="18"/>
        <v>WastePlastics: average plastic rigid - Combustiontonnes</v>
      </c>
      <c r="I393" s="14" t="str">
        <f t="shared" si="19"/>
        <v>AllPlastics: average plastic rigid - Combustiontonnes</v>
      </c>
      <c r="J393" s="14" t="str">
        <f t="shared" si="20"/>
        <v>N/APlastics: average plastic rigid - Combustiontonnes</v>
      </c>
    </row>
    <row r="394" spans="1:10" ht="14.45" customHeight="1" x14ac:dyDescent="0.25">
      <c r="A394" s="15" t="s">
        <v>23</v>
      </c>
      <c r="B394" s="15" t="s">
        <v>301</v>
      </c>
      <c r="C394" s="15" t="s">
        <v>113</v>
      </c>
      <c r="D394" s="15" t="s">
        <v>380</v>
      </c>
      <c r="E394" s="15" t="s">
        <v>14</v>
      </c>
      <c r="F394" s="16">
        <v>8.8832713178294576</v>
      </c>
      <c r="G394" s="16">
        <v>8.8841301316268648</v>
      </c>
      <c r="H394" s="14" t="str">
        <f t="shared" si="18"/>
        <v>WastePlastics: average plastic rigid - Landfilltonnes</v>
      </c>
      <c r="I394" s="14" t="str">
        <f t="shared" si="19"/>
        <v>AllPlastics: average plastic rigid - Landfilltonnes</v>
      </c>
      <c r="J394" s="14" t="str">
        <f t="shared" si="20"/>
        <v>N/APlastics: average plastic rigid - Landfilltonnes</v>
      </c>
    </row>
    <row r="395" spans="1:10" ht="14.45" customHeight="1" x14ac:dyDescent="0.25">
      <c r="A395" s="15" t="s">
        <v>23</v>
      </c>
      <c r="B395" s="15" t="s">
        <v>301</v>
      </c>
      <c r="C395" s="15" t="s">
        <v>113</v>
      </c>
      <c r="D395" s="15" t="s">
        <v>381</v>
      </c>
      <c r="E395" s="15" t="s">
        <v>14</v>
      </c>
      <c r="F395" s="16">
        <v>21.280193798449609</v>
      </c>
      <c r="G395" s="16">
        <v>21.280807236876331</v>
      </c>
      <c r="H395" s="14" t="str">
        <f t="shared" si="18"/>
        <v>WastePlastics: average plastic rigid - Recycledtonnes</v>
      </c>
      <c r="I395" s="14" t="str">
        <f t="shared" si="19"/>
        <v>AllPlastics: average plastic rigid - Recycledtonnes</v>
      </c>
      <c r="J395" s="14" t="str">
        <f t="shared" si="20"/>
        <v>N/APlastics: average plastic rigid - Recycledtonnes</v>
      </c>
    </row>
    <row r="396" spans="1:10" ht="14.45" customHeight="1" x14ac:dyDescent="0.25">
      <c r="A396" s="15" t="s">
        <v>23</v>
      </c>
      <c r="B396" s="15" t="s">
        <v>301</v>
      </c>
      <c r="C396" s="15" t="s">
        <v>113</v>
      </c>
      <c r="D396" s="15" t="s">
        <v>382</v>
      </c>
      <c r="E396" s="15" t="s">
        <v>14</v>
      </c>
      <c r="F396" s="16">
        <v>21.280193798449609</v>
      </c>
      <c r="G396" s="16">
        <v>21.280807236876331</v>
      </c>
      <c r="H396" s="14" t="str">
        <f t="shared" si="18"/>
        <v>WastePlastics: average plastics - Combustiontonnes</v>
      </c>
      <c r="I396" s="14" t="str">
        <f t="shared" si="19"/>
        <v>AllPlastics: average plastics - Combustiontonnes</v>
      </c>
      <c r="J396" s="14" t="str">
        <f t="shared" si="20"/>
        <v>N/APlastics: average plastics - Combustiontonnes</v>
      </c>
    </row>
    <row r="397" spans="1:10" ht="14.45" customHeight="1" x14ac:dyDescent="0.25">
      <c r="A397" s="15" t="s">
        <v>23</v>
      </c>
      <c r="B397" s="15" t="s">
        <v>301</v>
      </c>
      <c r="C397" s="15" t="s">
        <v>113</v>
      </c>
      <c r="D397" s="15" t="s">
        <v>383</v>
      </c>
      <c r="E397" s="15" t="s">
        <v>14</v>
      </c>
      <c r="F397" s="16">
        <v>8.8832713178294576</v>
      </c>
      <c r="G397" s="16">
        <v>8.8841301316268648</v>
      </c>
      <c r="H397" s="14" t="str">
        <f t="shared" si="18"/>
        <v>WastePlastics: average plastics - Landfilltonnes</v>
      </c>
      <c r="I397" s="14" t="str">
        <f t="shared" si="19"/>
        <v>AllPlastics: average plastics - Landfilltonnes</v>
      </c>
      <c r="J397" s="14" t="str">
        <f t="shared" si="20"/>
        <v>N/APlastics: average plastics - Landfilltonnes</v>
      </c>
    </row>
    <row r="398" spans="1:10" ht="14.45" customHeight="1" x14ac:dyDescent="0.25">
      <c r="A398" s="15" t="s">
        <v>23</v>
      </c>
      <c r="B398" s="15" t="s">
        <v>301</v>
      </c>
      <c r="C398" s="15" t="s">
        <v>113</v>
      </c>
      <c r="D398" s="15" t="s">
        <v>384</v>
      </c>
      <c r="E398" s="15" t="s">
        <v>14</v>
      </c>
      <c r="F398" s="16">
        <v>21.280193798449609</v>
      </c>
      <c r="G398" s="16">
        <v>21.280807236876331</v>
      </c>
      <c r="H398" s="14" t="str">
        <f t="shared" si="18"/>
        <v>WastePlastics: average plastics - Recycledtonnes</v>
      </c>
      <c r="I398" s="14" t="str">
        <f t="shared" si="19"/>
        <v>AllPlastics: average plastics - Recycledtonnes</v>
      </c>
      <c r="J398" s="14" t="str">
        <f t="shared" si="20"/>
        <v>N/APlastics: average plastics - Recycledtonnes</v>
      </c>
    </row>
    <row r="399" spans="1:10" ht="14.45" customHeight="1" x14ac:dyDescent="0.25">
      <c r="A399" s="15" t="s">
        <v>23</v>
      </c>
      <c r="B399" s="15" t="s">
        <v>301</v>
      </c>
      <c r="C399" s="15" t="s">
        <v>113</v>
      </c>
      <c r="D399" s="15" t="s">
        <v>385</v>
      </c>
      <c r="E399" s="15" t="s">
        <v>14</v>
      </c>
      <c r="F399" s="16">
        <v>21.280193798449609</v>
      </c>
      <c r="G399" s="16">
        <v>21.280807236876331</v>
      </c>
      <c r="H399" s="14" t="str">
        <f t="shared" si="18"/>
        <v>WastePlastics: HDPE (incl. forming) - Combustiontonnes</v>
      </c>
      <c r="I399" s="14" t="str">
        <f t="shared" si="19"/>
        <v>AllPlastics: HDPE (incl. forming) - Combustiontonnes</v>
      </c>
      <c r="J399" s="14" t="str">
        <f t="shared" si="20"/>
        <v>N/APlastics: HDPE (incl. forming) - Combustiontonnes</v>
      </c>
    </row>
    <row r="400" spans="1:10" ht="14.45" customHeight="1" x14ac:dyDescent="0.25">
      <c r="A400" s="15" t="s">
        <v>23</v>
      </c>
      <c r="B400" s="15" t="s">
        <v>301</v>
      </c>
      <c r="C400" s="15" t="s">
        <v>113</v>
      </c>
      <c r="D400" s="15" t="s">
        <v>386</v>
      </c>
      <c r="E400" s="15" t="s">
        <v>14</v>
      </c>
      <c r="F400" s="16">
        <v>8.8832713178294576</v>
      </c>
      <c r="G400" s="16">
        <v>8.8841301316268648</v>
      </c>
      <c r="H400" s="14" t="str">
        <f t="shared" si="18"/>
        <v>WastePlastics: HDPE (incl. forming) - Landfilltonnes</v>
      </c>
      <c r="I400" s="14" t="str">
        <f t="shared" si="19"/>
        <v>AllPlastics: HDPE (incl. forming) - Landfilltonnes</v>
      </c>
      <c r="J400" s="14" t="str">
        <f t="shared" si="20"/>
        <v>N/APlastics: HDPE (incl. forming) - Landfilltonnes</v>
      </c>
    </row>
    <row r="401" spans="1:10" ht="14.45" customHeight="1" x14ac:dyDescent="0.25">
      <c r="A401" s="15" t="s">
        <v>23</v>
      </c>
      <c r="B401" s="15" t="s">
        <v>301</v>
      </c>
      <c r="C401" s="15" t="s">
        <v>113</v>
      </c>
      <c r="D401" s="15" t="s">
        <v>387</v>
      </c>
      <c r="E401" s="15" t="s">
        <v>14</v>
      </c>
      <c r="F401" s="16">
        <v>21.280193798449609</v>
      </c>
      <c r="G401" s="16">
        <v>21.280807236876331</v>
      </c>
      <c r="H401" s="14" t="str">
        <f t="shared" si="18"/>
        <v>WastePlastics: HDPE (incl. forming) - Recycledtonnes</v>
      </c>
      <c r="I401" s="14" t="str">
        <f t="shared" si="19"/>
        <v>AllPlastics: HDPE (incl. forming) - Recycledtonnes</v>
      </c>
      <c r="J401" s="14" t="str">
        <f t="shared" si="20"/>
        <v>N/APlastics: HDPE (incl. forming) - Recycledtonnes</v>
      </c>
    </row>
    <row r="402" spans="1:10" ht="14.45" customHeight="1" x14ac:dyDescent="0.25">
      <c r="A402" s="15" t="s">
        <v>23</v>
      </c>
      <c r="B402" s="15" t="s">
        <v>301</v>
      </c>
      <c r="C402" s="15" t="s">
        <v>113</v>
      </c>
      <c r="D402" s="15" t="s">
        <v>388</v>
      </c>
      <c r="E402" s="15" t="s">
        <v>14</v>
      </c>
      <c r="F402" s="16">
        <v>21.280193798449609</v>
      </c>
      <c r="G402" s="16">
        <v>21.280807236876331</v>
      </c>
      <c r="H402" s="14" t="str">
        <f t="shared" si="18"/>
        <v>WastePlastics: LDPE and LLDPE (incl. forming) - Combustiontonnes</v>
      </c>
      <c r="I402" s="14" t="str">
        <f t="shared" si="19"/>
        <v>AllPlastics: LDPE and LLDPE (incl. forming) - Combustiontonnes</v>
      </c>
      <c r="J402" s="14" t="str">
        <f t="shared" si="20"/>
        <v>N/APlastics: LDPE and LLDPE (incl. forming) - Combustiontonnes</v>
      </c>
    </row>
    <row r="403" spans="1:10" ht="14.45" customHeight="1" x14ac:dyDescent="0.25">
      <c r="A403" s="15" t="s">
        <v>23</v>
      </c>
      <c r="B403" s="15" t="s">
        <v>301</v>
      </c>
      <c r="C403" s="15" t="s">
        <v>113</v>
      </c>
      <c r="D403" s="15" t="s">
        <v>389</v>
      </c>
      <c r="E403" s="15" t="s">
        <v>14</v>
      </c>
      <c r="F403" s="16">
        <v>8.8832713178294576</v>
      </c>
      <c r="G403" s="16">
        <v>8.8841301316268648</v>
      </c>
      <c r="H403" s="14" t="str">
        <f t="shared" si="18"/>
        <v>WastePlastics: LDPE and LLDPE (incl. forming) - Landfilltonnes</v>
      </c>
      <c r="I403" s="14" t="str">
        <f t="shared" si="19"/>
        <v>AllPlastics: LDPE and LLDPE (incl. forming) - Landfilltonnes</v>
      </c>
      <c r="J403" s="14" t="str">
        <f t="shared" si="20"/>
        <v>N/APlastics: LDPE and LLDPE (incl. forming) - Landfilltonnes</v>
      </c>
    </row>
    <row r="404" spans="1:10" ht="14.45" customHeight="1" x14ac:dyDescent="0.25">
      <c r="A404" s="15" t="s">
        <v>23</v>
      </c>
      <c r="B404" s="15" t="s">
        <v>301</v>
      </c>
      <c r="C404" s="15" t="s">
        <v>113</v>
      </c>
      <c r="D404" s="15" t="s">
        <v>390</v>
      </c>
      <c r="E404" s="15" t="s">
        <v>14</v>
      </c>
      <c r="F404" s="16">
        <v>21.280193798449609</v>
      </c>
      <c r="G404" s="16">
        <v>21.280807236876331</v>
      </c>
      <c r="H404" s="14" t="str">
        <f t="shared" si="18"/>
        <v>WastePlastics: LDPE and LLDPE (incl. forming) - Recycledtonnes</v>
      </c>
      <c r="I404" s="14" t="str">
        <f t="shared" si="19"/>
        <v>AllPlastics: LDPE and LLDPE (incl. forming) - Recycledtonnes</v>
      </c>
      <c r="J404" s="14" t="str">
        <f t="shared" si="20"/>
        <v>N/APlastics: LDPE and LLDPE (incl. forming) - Recycledtonnes</v>
      </c>
    </row>
    <row r="405" spans="1:10" ht="14.45" customHeight="1" x14ac:dyDescent="0.25">
      <c r="A405" s="15" t="s">
        <v>23</v>
      </c>
      <c r="B405" s="15" t="s">
        <v>301</v>
      </c>
      <c r="C405" s="15" t="s">
        <v>113</v>
      </c>
      <c r="D405" s="15" t="s">
        <v>391</v>
      </c>
      <c r="E405" s="15" t="s">
        <v>14</v>
      </c>
      <c r="F405" s="16">
        <v>21.280193798449609</v>
      </c>
      <c r="G405" s="16">
        <v>21.280807236876331</v>
      </c>
      <c r="H405" s="14" t="str">
        <f t="shared" si="18"/>
        <v>WastePlastics: PET (incl. forming) - Combustiontonnes</v>
      </c>
      <c r="I405" s="14" t="str">
        <f t="shared" si="19"/>
        <v>AllPlastics: PET (incl. forming) - Combustiontonnes</v>
      </c>
      <c r="J405" s="14" t="str">
        <f t="shared" si="20"/>
        <v>N/APlastics: PET (incl. forming) - Combustiontonnes</v>
      </c>
    </row>
    <row r="406" spans="1:10" ht="14.45" customHeight="1" x14ac:dyDescent="0.25">
      <c r="A406" s="15" t="s">
        <v>23</v>
      </c>
      <c r="B406" s="15" t="s">
        <v>301</v>
      </c>
      <c r="C406" s="15" t="s">
        <v>113</v>
      </c>
      <c r="D406" s="15" t="s">
        <v>392</v>
      </c>
      <c r="E406" s="15" t="s">
        <v>14</v>
      </c>
      <c r="F406" s="16">
        <v>8.8832713178294576</v>
      </c>
      <c r="G406" s="16">
        <v>8.8841301316268648</v>
      </c>
      <c r="H406" s="14" t="str">
        <f t="shared" si="18"/>
        <v>WastePlastics: PET (incl. forming) - Landfilltonnes</v>
      </c>
      <c r="I406" s="14" t="str">
        <f t="shared" si="19"/>
        <v>AllPlastics: PET (incl. forming) - Landfilltonnes</v>
      </c>
      <c r="J406" s="14" t="str">
        <f t="shared" si="20"/>
        <v>N/APlastics: PET (incl. forming) - Landfilltonnes</v>
      </c>
    </row>
    <row r="407" spans="1:10" ht="14.45" customHeight="1" x14ac:dyDescent="0.25">
      <c r="A407" s="15" t="s">
        <v>23</v>
      </c>
      <c r="B407" s="15" t="s">
        <v>301</v>
      </c>
      <c r="C407" s="15" t="s">
        <v>113</v>
      </c>
      <c r="D407" s="15" t="s">
        <v>393</v>
      </c>
      <c r="E407" s="15" t="s">
        <v>14</v>
      </c>
      <c r="F407" s="16">
        <v>21.280193798449609</v>
      </c>
      <c r="G407" s="16">
        <v>21.280807236876331</v>
      </c>
      <c r="H407" s="14" t="str">
        <f t="shared" si="18"/>
        <v>WastePlastics: PET (incl. forming) - Recycledtonnes</v>
      </c>
      <c r="I407" s="14" t="str">
        <f t="shared" si="19"/>
        <v>AllPlastics: PET (incl. forming) - Recycledtonnes</v>
      </c>
      <c r="J407" s="14" t="str">
        <f t="shared" si="20"/>
        <v>N/APlastics: PET (incl. forming) - Recycledtonnes</v>
      </c>
    </row>
    <row r="408" spans="1:10" ht="14.45" customHeight="1" x14ac:dyDescent="0.25">
      <c r="A408" s="15" t="s">
        <v>23</v>
      </c>
      <c r="B408" s="15" t="s">
        <v>301</v>
      </c>
      <c r="C408" s="15" t="s">
        <v>113</v>
      </c>
      <c r="D408" s="15" t="s">
        <v>394</v>
      </c>
      <c r="E408" s="15" t="s">
        <v>14</v>
      </c>
      <c r="F408" s="16">
        <v>21.280193798449609</v>
      </c>
      <c r="G408" s="16">
        <v>21.280807236876331</v>
      </c>
      <c r="H408" s="14" t="str">
        <f t="shared" si="18"/>
        <v>WastePlastics: PP (incl. forming) - Combustiontonnes</v>
      </c>
      <c r="I408" s="14" t="str">
        <f t="shared" si="19"/>
        <v>AllPlastics: PP (incl. forming) - Combustiontonnes</v>
      </c>
      <c r="J408" s="14" t="str">
        <f t="shared" si="20"/>
        <v>N/APlastics: PP (incl. forming) - Combustiontonnes</v>
      </c>
    </row>
    <row r="409" spans="1:10" ht="14.45" customHeight="1" x14ac:dyDescent="0.25">
      <c r="A409" s="15" t="s">
        <v>23</v>
      </c>
      <c r="B409" s="15" t="s">
        <v>301</v>
      </c>
      <c r="C409" s="15" t="s">
        <v>113</v>
      </c>
      <c r="D409" s="15" t="s">
        <v>395</v>
      </c>
      <c r="E409" s="15" t="s">
        <v>14</v>
      </c>
      <c r="F409" s="16">
        <v>8.8832713178294576</v>
      </c>
      <c r="G409" s="16">
        <v>8.8841301316268648</v>
      </c>
      <c r="H409" s="14" t="str">
        <f t="shared" si="18"/>
        <v>WastePlastics: PP (incl. forming) - Landfilltonnes</v>
      </c>
      <c r="I409" s="14" t="str">
        <f t="shared" si="19"/>
        <v>AllPlastics: PP (incl. forming) - Landfilltonnes</v>
      </c>
      <c r="J409" s="14" t="str">
        <f t="shared" si="20"/>
        <v>N/APlastics: PP (incl. forming) - Landfilltonnes</v>
      </c>
    </row>
    <row r="410" spans="1:10" ht="14.45" customHeight="1" x14ac:dyDescent="0.25">
      <c r="A410" s="15" t="s">
        <v>23</v>
      </c>
      <c r="B410" s="15" t="s">
        <v>301</v>
      </c>
      <c r="C410" s="15" t="s">
        <v>113</v>
      </c>
      <c r="D410" s="15" t="s">
        <v>396</v>
      </c>
      <c r="E410" s="15" t="s">
        <v>14</v>
      </c>
      <c r="F410" s="16">
        <v>21.280193798449609</v>
      </c>
      <c r="G410" s="16">
        <v>21.280807236876331</v>
      </c>
      <c r="H410" s="14" t="str">
        <f t="shared" si="18"/>
        <v>WastePlastics: PP (incl. forming) - Recycledtonnes</v>
      </c>
      <c r="I410" s="14" t="str">
        <f t="shared" si="19"/>
        <v>AllPlastics: PP (incl. forming) - Recycledtonnes</v>
      </c>
      <c r="J410" s="14" t="str">
        <f t="shared" si="20"/>
        <v>N/APlastics: PP (incl. forming) - Recycledtonnes</v>
      </c>
    </row>
    <row r="411" spans="1:10" ht="14.45" customHeight="1" x14ac:dyDescent="0.25">
      <c r="A411" s="15" t="s">
        <v>23</v>
      </c>
      <c r="B411" s="15" t="s">
        <v>301</v>
      </c>
      <c r="C411" s="15" t="s">
        <v>113</v>
      </c>
      <c r="D411" s="15" t="s">
        <v>397</v>
      </c>
      <c r="E411" s="15" t="s">
        <v>14</v>
      </c>
      <c r="F411" s="16">
        <v>21.280193798449609</v>
      </c>
      <c r="G411" s="16">
        <v>21.280807236876331</v>
      </c>
      <c r="H411" s="14" t="str">
        <f t="shared" si="18"/>
        <v>WastePlastics: PS (incl. forming) - Combustiontonnes</v>
      </c>
      <c r="I411" s="14" t="str">
        <f t="shared" si="19"/>
        <v>AllPlastics: PS (incl. forming) - Combustiontonnes</v>
      </c>
      <c r="J411" s="14" t="str">
        <f t="shared" si="20"/>
        <v>N/APlastics: PS (incl. forming) - Combustiontonnes</v>
      </c>
    </row>
    <row r="412" spans="1:10" ht="14.45" customHeight="1" x14ac:dyDescent="0.25">
      <c r="A412" s="15" t="s">
        <v>23</v>
      </c>
      <c r="B412" s="15" t="s">
        <v>301</v>
      </c>
      <c r="C412" s="15" t="s">
        <v>113</v>
      </c>
      <c r="D412" s="15" t="s">
        <v>398</v>
      </c>
      <c r="E412" s="15" t="s">
        <v>14</v>
      </c>
      <c r="F412" s="16">
        <v>8.8832713178294576</v>
      </c>
      <c r="G412" s="16">
        <v>8.8841301316268648</v>
      </c>
      <c r="H412" s="14" t="str">
        <f t="shared" si="18"/>
        <v>WastePlastics: PS (incl. forming) - Landfilltonnes</v>
      </c>
      <c r="I412" s="14" t="str">
        <f t="shared" si="19"/>
        <v>AllPlastics: PS (incl. forming) - Landfilltonnes</v>
      </c>
      <c r="J412" s="14" t="str">
        <f t="shared" si="20"/>
        <v>N/APlastics: PS (incl. forming) - Landfilltonnes</v>
      </c>
    </row>
    <row r="413" spans="1:10" ht="14.45" customHeight="1" x14ac:dyDescent="0.25">
      <c r="A413" s="15" t="s">
        <v>23</v>
      </c>
      <c r="B413" s="15" t="s">
        <v>301</v>
      </c>
      <c r="C413" s="15" t="s">
        <v>113</v>
      </c>
      <c r="D413" s="15" t="s">
        <v>399</v>
      </c>
      <c r="E413" s="15" t="s">
        <v>14</v>
      </c>
      <c r="F413" s="16">
        <v>21.280193798449609</v>
      </c>
      <c r="G413" s="16">
        <v>21.280807236876331</v>
      </c>
      <c r="H413" s="14" t="str">
        <f t="shared" si="18"/>
        <v>WastePlastics: PS (incl. forming) - Recycledtonnes</v>
      </c>
      <c r="I413" s="14" t="str">
        <f t="shared" si="19"/>
        <v>AllPlastics: PS (incl. forming) - Recycledtonnes</v>
      </c>
      <c r="J413" s="14" t="str">
        <f t="shared" si="20"/>
        <v>N/APlastics: PS (incl. forming) - Recycledtonnes</v>
      </c>
    </row>
    <row r="414" spans="1:10" ht="14.45" customHeight="1" x14ac:dyDescent="0.25">
      <c r="A414" s="15" t="s">
        <v>23</v>
      </c>
      <c r="B414" s="15" t="s">
        <v>301</v>
      </c>
      <c r="C414" s="15" t="s">
        <v>113</v>
      </c>
      <c r="D414" s="15" t="s">
        <v>400</v>
      </c>
      <c r="E414" s="15" t="s">
        <v>14</v>
      </c>
      <c r="F414" s="16">
        <v>21.280193798449609</v>
      </c>
      <c r="G414" s="16">
        <v>21.280807236876331</v>
      </c>
      <c r="H414" s="14" t="str">
        <f t="shared" si="18"/>
        <v>WastePlastics: PVC (incl. forming) - Combustiontonnes</v>
      </c>
      <c r="I414" s="14" t="str">
        <f t="shared" si="19"/>
        <v>AllPlastics: PVC (incl. forming) - Combustiontonnes</v>
      </c>
      <c r="J414" s="14" t="str">
        <f t="shared" si="20"/>
        <v>N/APlastics: PVC (incl. forming) - Combustiontonnes</v>
      </c>
    </row>
    <row r="415" spans="1:10" ht="14.45" customHeight="1" x14ac:dyDescent="0.25">
      <c r="A415" s="15" t="s">
        <v>23</v>
      </c>
      <c r="B415" s="15" t="s">
        <v>301</v>
      </c>
      <c r="C415" s="15" t="s">
        <v>113</v>
      </c>
      <c r="D415" s="15" t="s">
        <v>401</v>
      </c>
      <c r="E415" s="15" t="s">
        <v>14</v>
      </c>
      <c r="F415" s="16">
        <v>8.8832713178294576</v>
      </c>
      <c r="G415" s="16">
        <v>8.8841301316268648</v>
      </c>
      <c r="H415" s="14" t="str">
        <f t="shared" si="18"/>
        <v>WastePlastics: PVC (incl. forming) - Landfilltonnes</v>
      </c>
      <c r="I415" s="14" t="str">
        <f t="shared" si="19"/>
        <v>AllPlastics: PVC (incl. forming) - Landfilltonnes</v>
      </c>
      <c r="J415" s="14" t="str">
        <f t="shared" si="20"/>
        <v>N/APlastics: PVC (incl. forming) - Landfilltonnes</v>
      </c>
    </row>
    <row r="416" spans="1:10" ht="14.45" customHeight="1" x14ac:dyDescent="0.25">
      <c r="A416" s="15" t="s">
        <v>23</v>
      </c>
      <c r="B416" s="15" t="s">
        <v>301</v>
      </c>
      <c r="C416" s="15" t="s">
        <v>113</v>
      </c>
      <c r="D416" s="15" t="s">
        <v>402</v>
      </c>
      <c r="E416" s="15" t="s">
        <v>14</v>
      </c>
      <c r="F416" s="16">
        <v>21.280193798449609</v>
      </c>
      <c r="G416" s="16">
        <v>21.280807236876331</v>
      </c>
      <c r="H416" s="14" t="str">
        <f t="shared" si="18"/>
        <v>WastePlastics: PVC (incl. forming) - Recycledtonnes</v>
      </c>
      <c r="I416" s="14" t="str">
        <f t="shared" si="19"/>
        <v>AllPlastics: PVC (incl. forming) - Recycledtonnes</v>
      </c>
      <c r="J416" s="14" t="str">
        <f t="shared" si="20"/>
        <v>N/APlastics: PVC (incl. forming) - Recycledtonnes</v>
      </c>
    </row>
    <row r="417" spans="1:10" ht="14.45" customHeight="1" x14ac:dyDescent="0.25">
      <c r="A417" s="15" t="s">
        <v>23</v>
      </c>
      <c r="B417" s="15" t="s">
        <v>301</v>
      </c>
      <c r="C417" s="15" t="s">
        <v>60</v>
      </c>
      <c r="D417" s="15" t="s">
        <v>403</v>
      </c>
      <c r="E417" s="15" t="s">
        <v>14</v>
      </c>
      <c r="F417" s="16">
        <v>17.577140449286357</v>
      </c>
      <c r="G417" s="16">
        <v>19.517341338198424</v>
      </c>
      <c r="H417" s="14" t="str">
        <f t="shared" si="18"/>
        <v>WasteSoils - Landfilltonnes</v>
      </c>
      <c r="I417" s="14" t="str">
        <f t="shared" si="19"/>
        <v>AllSoils - Landfilltonnes</v>
      </c>
      <c r="J417" s="14" t="str">
        <f t="shared" si="20"/>
        <v>N/ASoils - Landfilltonnes</v>
      </c>
    </row>
    <row r="418" spans="1:10" ht="14.45" customHeight="1" x14ac:dyDescent="0.25">
      <c r="A418" s="15" t="s">
        <v>23</v>
      </c>
      <c r="B418" s="15" t="s">
        <v>301</v>
      </c>
      <c r="C418" s="15" t="s">
        <v>60</v>
      </c>
      <c r="D418" s="15" t="s">
        <v>404</v>
      </c>
      <c r="E418" s="15" t="s">
        <v>14</v>
      </c>
      <c r="F418" s="16">
        <v>0.98470835000000001</v>
      </c>
      <c r="G418" s="16">
        <v>0.98491172324161069</v>
      </c>
      <c r="H418" s="14" t="str">
        <f t="shared" si="18"/>
        <v>WasteSoils - Recycledtonnes</v>
      </c>
      <c r="I418" s="14" t="str">
        <f t="shared" si="19"/>
        <v>AllSoils - Recycledtonnes</v>
      </c>
      <c r="J418" s="14" t="str">
        <f t="shared" si="20"/>
        <v>N/ASoils - Recycledtonnes</v>
      </c>
    </row>
    <row r="419" spans="1:10" ht="14.45" customHeight="1" x14ac:dyDescent="0.25">
      <c r="A419" s="15" t="s">
        <v>23</v>
      </c>
      <c r="B419" s="15" t="s">
        <v>301</v>
      </c>
      <c r="C419" s="15" t="s">
        <v>60</v>
      </c>
      <c r="D419" s="15" t="s">
        <v>405</v>
      </c>
      <c r="E419" s="15" t="s">
        <v>14</v>
      </c>
      <c r="F419" s="16">
        <v>21.280193798449609</v>
      </c>
      <c r="G419" s="16">
        <v>21.280807236876331</v>
      </c>
      <c r="H419" s="14" t="str">
        <f t="shared" si="18"/>
        <v>WasteTyres - Recycledtonnes</v>
      </c>
      <c r="I419" s="14" t="str">
        <f t="shared" si="19"/>
        <v>AllTyres - Recycledtonnes</v>
      </c>
      <c r="J419" s="14" t="str">
        <f t="shared" si="20"/>
        <v>N/ATyres - Recycledtonnes</v>
      </c>
    </row>
    <row r="420" spans="1:10" ht="14.45" customHeight="1" x14ac:dyDescent="0.25">
      <c r="A420" s="15" t="s">
        <v>23</v>
      </c>
      <c r="B420" s="15" t="s">
        <v>301</v>
      </c>
      <c r="C420" s="15" t="s">
        <v>69</v>
      </c>
      <c r="D420" s="15" t="s">
        <v>406</v>
      </c>
      <c r="E420" s="15" t="s">
        <v>14</v>
      </c>
      <c r="F420" s="16">
        <v>8.8832713178294576</v>
      </c>
      <c r="G420" s="16">
        <v>8.8841301316268648</v>
      </c>
      <c r="H420" s="14" t="str">
        <f t="shared" si="18"/>
        <v>WasteWEEE - fridges and freezers - Landfilltonnes</v>
      </c>
      <c r="I420" s="14" t="str">
        <f t="shared" si="19"/>
        <v>AllWEEE - fridges and freezers - Landfilltonnes</v>
      </c>
      <c r="J420" s="14" t="str">
        <f t="shared" si="20"/>
        <v>N/AWEEE - fridges and freezers - Landfilltonnes</v>
      </c>
    </row>
    <row r="421" spans="1:10" ht="14.45" customHeight="1" x14ac:dyDescent="0.25">
      <c r="A421" s="15" t="s">
        <v>23</v>
      </c>
      <c r="B421" s="15" t="s">
        <v>301</v>
      </c>
      <c r="C421" s="15" t="s">
        <v>69</v>
      </c>
      <c r="D421" s="15" t="s">
        <v>407</v>
      </c>
      <c r="E421" s="15" t="s">
        <v>14</v>
      </c>
      <c r="F421" s="16">
        <v>21.280193798449609</v>
      </c>
      <c r="G421" s="16">
        <v>21.280807236876331</v>
      </c>
      <c r="H421" s="14" t="str">
        <f t="shared" si="18"/>
        <v>WasteWEEE - large - Recycledtonnes</v>
      </c>
      <c r="I421" s="14" t="str">
        <f t="shared" si="19"/>
        <v>AllWEEE - large - Recycledtonnes</v>
      </c>
      <c r="J421" s="14" t="str">
        <f t="shared" si="20"/>
        <v>N/AWEEE - large - Recycledtonnes</v>
      </c>
    </row>
    <row r="422" spans="1:10" ht="14.45" customHeight="1" x14ac:dyDescent="0.25">
      <c r="A422" s="15" t="s">
        <v>23</v>
      </c>
      <c r="B422" s="15" t="s">
        <v>301</v>
      </c>
      <c r="C422" s="15" t="s">
        <v>69</v>
      </c>
      <c r="D422" s="15" t="s">
        <v>408</v>
      </c>
      <c r="E422" s="15" t="s">
        <v>14</v>
      </c>
      <c r="F422" s="16">
        <v>8.8832713178294576</v>
      </c>
      <c r="G422" s="16">
        <v>8.8841301316268648</v>
      </c>
      <c r="H422" s="14" t="str">
        <f t="shared" si="18"/>
        <v>WasteWEEE - large - Landfilltonnes</v>
      </c>
      <c r="I422" s="14" t="str">
        <f t="shared" si="19"/>
        <v>AllWEEE - large - Landfilltonnes</v>
      </c>
      <c r="J422" s="14" t="str">
        <f t="shared" si="20"/>
        <v>N/AWEEE - large - Landfilltonnes</v>
      </c>
    </row>
    <row r="423" spans="1:10" ht="14.45" customHeight="1" x14ac:dyDescent="0.25">
      <c r="A423" s="15" t="s">
        <v>23</v>
      </c>
      <c r="B423" s="15" t="s">
        <v>301</v>
      </c>
      <c r="C423" s="15" t="s">
        <v>69</v>
      </c>
      <c r="D423" s="15" t="s">
        <v>409</v>
      </c>
      <c r="E423" s="15" t="s">
        <v>14</v>
      </c>
      <c r="F423" s="16">
        <v>21.280193798449609</v>
      </c>
      <c r="G423" s="16">
        <v>21.280807236876331</v>
      </c>
      <c r="H423" s="14" t="str">
        <f t="shared" si="18"/>
        <v>WasteWEEE - mixed - Recycledtonnes</v>
      </c>
      <c r="I423" s="14" t="str">
        <f t="shared" si="19"/>
        <v>AllWEEE - mixed - Recycledtonnes</v>
      </c>
      <c r="J423" s="14" t="str">
        <f t="shared" si="20"/>
        <v>N/AWEEE - mixed - Recycledtonnes</v>
      </c>
    </row>
    <row r="424" spans="1:10" ht="14.45" customHeight="1" x14ac:dyDescent="0.25">
      <c r="A424" s="15" t="s">
        <v>23</v>
      </c>
      <c r="B424" s="15" t="s">
        <v>301</v>
      </c>
      <c r="C424" s="15" t="s">
        <v>69</v>
      </c>
      <c r="D424" s="15" t="s">
        <v>410</v>
      </c>
      <c r="E424" s="15" t="s">
        <v>14</v>
      </c>
      <c r="F424" s="16">
        <v>8.8832713178294576</v>
      </c>
      <c r="G424" s="16">
        <v>8.8841301316268648</v>
      </c>
      <c r="H424" s="14" t="str">
        <f t="shared" si="18"/>
        <v>WasteWEEE - mixed - Landfilltonnes</v>
      </c>
      <c r="I424" s="14" t="str">
        <f t="shared" si="19"/>
        <v>AllWEEE - mixed - Landfilltonnes</v>
      </c>
      <c r="J424" s="14" t="str">
        <f t="shared" si="20"/>
        <v>N/AWEEE - mixed - Landfilltonnes</v>
      </c>
    </row>
    <row r="425" spans="1:10" ht="14.45" customHeight="1" x14ac:dyDescent="0.25">
      <c r="A425" s="15" t="s">
        <v>23</v>
      </c>
      <c r="B425" s="15" t="s">
        <v>301</v>
      </c>
      <c r="C425" s="15" t="s">
        <v>69</v>
      </c>
      <c r="D425" s="15" t="s">
        <v>411</v>
      </c>
      <c r="E425" s="15" t="s">
        <v>14</v>
      </c>
      <c r="F425" s="16">
        <v>21.280193798449609</v>
      </c>
      <c r="G425" s="16">
        <v>21.280807236876331</v>
      </c>
      <c r="H425" s="14" t="str">
        <f t="shared" si="18"/>
        <v>WasteWEEE - small - Recycledtonnes</v>
      </c>
      <c r="I425" s="14" t="str">
        <f t="shared" si="19"/>
        <v>AllWEEE - small - Recycledtonnes</v>
      </c>
      <c r="J425" s="14" t="str">
        <f t="shared" si="20"/>
        <v>N/AWEEE - small - Recycledtonnes</v>
      </c>
    </row>
    <row r="426" spans="1:10" ht="14.45" customHeight="1" x14ac:dyDescent="0.25">
      <c r="A426" s="15" t="s">
        <v>23</v>
      </c>
      <c r="B426" s="15" t="s">
        <v>301</v>
      </c>
      <c r="C426" s="15" t="s">
        <v>69</v>
      </c>
      <c r="D426" s="15" t="s">
        <v>412</v>
      </c>
      <c r="E426" s="15" t="s">
        <v>14</v>
      </c>
      <c r="F426" s="16">
        <v>8.8832713178294576</v>
      </c>
      <c r="G426" s="16">
        <v>8.8841301316268648</v>
      </c>
      <c r="H426" s="14" t="str">
        <f t="shared" si="18"/>
        <v>WasteWEEE - small - Landfilltonnes</v>
      </c>
      <c r="I426" s="14" t="str">
        <f t="shared" si="19"/>
        <v>AllWEEE - small - Landfilltonnes</v>
      </c>
      <c r="J426" s="14" t="str">
        <f t="shared" si="20"/>
        <v>N/AWEEE - small - Landfilltonnes</v>
      </c>
    </row>
    <row r="427" spans="1:10" ht="14.45" customHeight="1" x14ac:dyDescent="0.25">
      <c r="A427" s="15" t="s">
        <v>23</v>
      </c>
      <c r="B427" s="15" t="s">
        <v>301</v>
      </c>
      <c r="C427" s="15" t="s">
        <v>60</v>
      </c>
      <c r="D427" s="15" t="s">
        <v>413</v>
      </c>
      <c r="E427" s="15" t="s">
        <v>14</v>
      </c>
      <c r="F427" s="16">
        <v>21.280193798449609</v>
      </c>
      <c r="G427" s="16">
        <v>21.280807236876331</v>
      </c>
      <c r="H427" s="14" t="str">
        <f t="shared" si="18"/>
        <v>WasteWood - Combustiontonnes</v>
      </c>
      <c r="I427" s="14" t="str">
        <f t="shared" si="19"/>
        <v>AllWood - Combustiontonnes</v>
      </c>
      <c r="J427" s="14" t="str">
        <f t="shared" si="20"/>
        <v>N/AWood - Combustiontonnes</v>
      </c>
    </row>
    <row r="428" spans="1:10" ht="14.45" customHeight="1" x14ac:dyDescent="0.25">
      <c r="A428" s="15" t="s">
        <v>23</v>
      </c>
      <c r="B428" s="15" t="s">
        <v>301</v>
      </c>
      <c r="C428" s="15" t="s">
        <v>60</v>
      </c>
      <c r="D428" s="15" t="s">
        <v>414</v>
      </c>
      <c r="E428" s="15" t="s">
        <v>14</v>
      </c>
      <c r="F428" s="16">
        <v>8.9105813953488369</v>
      </c>
      <c r="G428" s="16">
        <v>8.9124217106289993</v>
      </c>
      <c r="H428" s="14" t="str">
        <f t="shared" si="18"/>
        <v>WasteWood - Compostingtonnes</v>
      </c>
      <c r="I428" s="14" t="str">
        <f t="shared" si="19"/>
        <v>AllWood - Compostingtonnes</v>
      </c>
      <c r="J428" s="14" t="str">
        <f t="shared" si="20"/>
        <v>N/AWood - Compostingtonnes</v>
      </c>
    </row>
    <row r="429" spans="1:10" x14ac:dyDescent="0.25">
      <c r="A429" s="15" t="s">
        <v>23</v>
      </c>
      <c r="B429" s="15" t="s">
        <v>301</v>
      </c>
      <c r="C429" s="15" t="s">
        <v>60</v>
      </c>
      <c r="D429" s="15" t="s">
        <v>415</v>
      </c>
      <c r="E429" s="15" t="s">
        <v>14</v>
      </c>
      <c r="F429" s="16">
        <v>828.01354454406157</v>
      </c>
      <c r="G429" s="16">
        <v>925.24450083024101</v>
      </c>
      <c r="H429" s="14" t="str">
        <f t="shared" si="18"/>
        <v>WasteWood - Landfilltonnes</v>
      </c>
      <c r="I429" s="14" t="str">
        <f t="shared" si="19"/>
        <v>AllWood - Landfilltonnes</v>
      </c>
      <c r="J429" s="14" t="str">
        <f t="shared" si="20"/>
        <v>N/AWood - Landfilltonnes</v>
      </c>
    </row>
    <row r="430" spans="1:10" x14ac:dyDescent="0.25">
      <c r="A430" s="15" t="s">
        <v>23</v>
      </c>
      <c r="B430" s="15" t="s">
        <v>301</v>
      </c>
      <c r="C430" s="15" t="s">
        <v>60</v>
      </c>
      <c r="D430" s="15" t="s">
        <v>416</v>
      </c>
      <c r="E430" s="15" t="s">
        <v>14</v>
      </c>
      <c r="F430" s="16">
        <v>21.280193798449609</v>
      </c>
      <c r="G430" s="16">
        <v>21.280807236876331</v>
      </c>
      <c r="H430" s="14" t="str">
        <f t="shared" si="18"/>
        <v>WasteWood - Recycledtonnes</v>
      </c>
      <c r="I430" s="14" t="str">
        <f t="shared" si="19"/>
        <v>AllWood - Recycledtonnes</v>
      </c>
      <c r="J430" s="14" t="str">
        <f t="shared" si="20"/>
        <v>N/AWood - Recycledtonnes</v>
      </c>
    </row>
    <row r="431" spans="1:10" x14ac:dyDescent="0.25">
      <c r="A431" s="15" t="s">
        <v>23</v>
      </c>
      <c r="B431" s="15" t="s">
        <v>417</v>
      </c>
      <c r="C431" s="15" t="s">
        <v>418</v>
      </c>
      <c r="D431" s="15" t="s">
        <v>418</v>
      </c>
      <c r="E431" s="15" t="s">
        <v>419</v>
      </c>
      <c r="F431" s="20">
        <f>0.1</f>
        <v>0.1</v>
      </c>
      <c r="G431" s="20">
        <v>0.1</v>
      </c>
      <c r="H431" s="14" t="str">
        <f t="shared" si="18"/>
        <v>WaterWater supplycubic metres</v>
      </c>
      <c r="I431" s="14" t="str">
        <f t="shared" si="19"/>
        <v>AllWater supplycubic metres</v>
      </c>
      <c r="J431" s="14" t="str">
        <f t="shared" si="20"/>
        <v>N/AWater supplycubic metres</v>
      </c>
    </row>
    <row r="432" spans="1:10" x14ac:dyDescent="0.25">
      <c r="A432" s="15" t="s">
        <v>23</v>
      </c>
      <c r="B432" s="15" t="s">
        <v>417</v>
      </c>
      <c r="C432" s="15" t="s">
        <v>418</v>
      </c>
      <c r="D432" s="15" t="s">
        <v>418</v>
      </c>
      <c r="E432" s="15" t="s">
        <v>420</v>
      </c>
      <c r="F432" s="20">
        <f>F431*1000</f>
        <v>100</v>
      </c>
      <c r="G432" s="20">
        <v>110</v>
      </c>
      <c r="H432" s="14" t="str">
        <f t="shared" si="18"/>
        <v>WaterWater supplymillion litres</v>
      </c>
      <c r="I432" s="14" t="str">
        <f t="shared" si="19"/>
        <v>AllWater supplymillion litres</v>
      </c>
      <c r="J432" s="14" t="str">
        <f t="shared" si="20"/>
        <v>N/AWater supplymillion litres</v>
      </c>
    </row>
    <row r="433" spans="1:10" x14ac:dyDescent="0.25">
      <c r="A433" s="15" t="s">
        <v>23</v>
      </c>
      <c r="B433" s="15" t="s">
        <v>417</v>
      </c>
      <c r="C433" s="15" t="s">
        <v>421</v>
      </c>
      <c r="D433" s="15" t="s">
        <v>421</v>
      </c>
      <c r="E433" s="15" t="s">
        <v>419</v>
      </c>
      <c r="F433" s="20">
        <v>0.19</v>
      </c>
      <c r="G433" s="20">
        <v>0.19</v>
      </c>
      <c r="H433" s="14" t="str">
        <f t="shared" si="18"/>
        <v>WaterWater treatmentcubic metres</v>
      </c>
      <c r="I433" s="14" t="str">
        <f t="shared" si="19"/>
        <v>AllWater treatmentcubic metres</v>
      </c>
      <c r="J433" s="14" t="str">
        <f t="shared" si="20"/>
        <v>N/AWater treatmentcubic metres</v>
      </c>
    </row>
    <row r="434" spans="1:10" x14ac:dyDescent="0.25">
      <c r="A434" s="15" t="s">
        <v>23</v>
      </c>
      <c r="B434" s="15" t="s">
        <v>417</v>
      </c>
      <c r="C434" s="15" t="s">
        <v>421</v>
      </c>
      <c r="D434" s="15" t="s">
        <v>421</v>
      </c>
      <c r="E434" s="15" t="s">
        <v>420</v>
      </c>
      <c r="F434" s="20">
        <f>F433*1000</f>
        <v>190</v>
      </c>
      <c r="G434" s="20">
        <v>190</v>
      </c>
      <c r="H434" s="14" t="str">
        <f t="shared" si="18"/>
        <v>WaterWater treatmentmillion litres</v>
      </c>
      <c r="I434" s="14" t="str">
        <f t="shared" si="19"/>
        <v>AllWater treatmentmillion litres</v>
      </c>
      <c r="J434" s="14" t="str">
        <f t="shared" si="20"/>
        <v>N/AWater treatmentmillion litres</v>
      </c>
    </row>
    <row r="435" spans="1:10" x14ac:dyDescent="0.2">
      <c r="H435" s="14" t="str">
        <f t="shared" si="18"/>
        <v/>
      </c>
      <c r="I435" s="14" t="str">
        <f t="shared" si="19"/>
        <v>All</v>
      </c>
      <c r="J435" s="14" t="str">
        <f t="shared" si="20"/>
        <v>N/A</v>
      </c>
    </row>
    <row r="436" spans="1:10" ht="14.45" customHeight="1" x14ac:dyDescent="0.25">
      <c r="A436" s="22"/>
      <c r="B436" s="22" t="s">
        <v>422</v>
      </c>
      <c r="C436" s="22"/>
      <c r="D436" s="22"/>
      <c r="E436" s="22"/>
      <c r="F436" s="22"/>
      <c r="G436" s="22"/>
      <c r="H436" s="14" t="str">
        <f t="shared" si="18"/>
        <v>END</v>
      </c>
      <c r="I436" s="14" t="str">
        <f t="shared" si="19"/>
        <v>All</v>
      </c>
      <c r="J436" s="14" t="str">
        <f t="shared" si="20"/>
        <v>N/A</v>
      </c>
    </row>
    <row r="437" spans="1:10" x14ac:dyDescent="0.2">
      <c r="E437" s="21"/>
    </row>
    <row r="438" spans="1:10" x14ac:dyDescent="0.2">
      <c r="E438" s="21"/>
    </row>
    <row r="439" spans="1:10" x14ac:dyDescent="0.2">
      <c r="E439" s="21"/>
    </row>
    <row r="440" spans="1:10" x14ac:dyDescent="0.2">
      <c r="E440" s="21"/>
    </row>
    <row r="441" spans="1:10" x14ac:dyDescent="0.2">
      <c r="E441" s="21"/>
    </row>
    <row r="442" spans="1:10" x14ac:dyDescent="0.2">
      <c r="E442" s="21"/>
    </row>
    <row r="443" spans="1:10" x14ac:dyDescent="0.2">
      <c r="E443" s="21"/>
    </row>
    <row r="444" spans="1:10" x14ac:dyDescent="0.2">
      <c r="E444" s="21"/>
    </row>
    <row r="445" spans="1:10" x14ac:dyDescent="0.2">
      <c r="E445" s="21"/>
    </row>
  </sheetData>
  <sheetProtection algorithmName="SHA-512" hashValue="+OaX8iLd/oSukZ2rL7DiTD/NXHnlgUldPW2MSgGtlo4156mieVmsMh1uP5pzoSVCM2fOjtnVw/UPvpovicQtIQ==" saltValue="zgCp4VlrvHZZoS56ghhQdg==" spinCount="100000" sheet="1" objects="1" scenarios="1"/>
  <autoFilter ref="A5:J436"/>
  <mergeCells count="3">
    <mergeCell ref="A1:D1"/>
    <mergeCell ref="A2:D2"/>
    <mergeCell ref="B4:D4"/>
  </mergeCells>
  <conditionalFormatting sqref="F6:F44 F46:F434">
    <cfRule type="expression" dxfId="15" priority="15">
      <formula>F6=""</formula>
    </cfRule>
  </conditionalFormatting>
  <conditionalFormatting sqref="F436">
    <cfRule type="expression" dxfId="14" priority="14">
      <formula>F436=""</formula>
    </cfRule>
  </conditionalFormatting>
  <conditionalFormatting sqref="G120:G123">
    <cfRule type="expression" dxfId="13" priority="1">
      <formula>G120=""</formula>
    </cfRule>
  </conditionalFormatting>
  <conditionalFormatting sqref="G179:G180">
    <cfRule type="expression" dxfId="12" priority="9">
      <formula>G179=""</formula>
    </cfRule>
  </conditionalFormatting>
  <conditionalFormatting sqref="G187:G188">
    <cfRule type="expression" dxfId="11" priority="13">
      <formula>G187=""</formula>
    </cfRule>
  </conditionalFormatting>
  <conditionalFormatting sqref="G191:G192">
    <cfRule type="expression" dxfId="10" priority="8">
      <formula>G191=""</formula>
    </cfRule>
  </conditionalFormatting>
  <conditionalFormatting sqref="G195:G196">
    <cfRule type="expression" dxfId="9" priority="7">
      <formula>G195=""</formula>
    </cfRule>
  </conditionalFormatting>
  <conditionalFormatting sqref="G203:G204">
    <cfRule type="expression" dxfId="8" priority="12">
      <formula>G203=""</formula>
    </cfRule>
  </conditionalFormatting>
  <conditionalFormatting sqref="G207:G208">
    <cfRule type="expression" dxfId="7" priority="6">
      <formula>G207=""</formula>
    </cfRule>
  </conditionalFormatting>
  <conditionalFormatting sqref="G211:G212">
    <cfRule type="expression" dxfId="6" priority="5">
      <formula>G211=""</formula>
    </cfRule>
  </conditionalFormatting>
  <conditionalFormatting sqref="G219:G220">
    <cfRule type="expression" dxfId="5" priority="11">
      <formula>G219=""</formula>
    </cfRule>
  </conditionalFormatting>
  <conditionalFormatting sqref="G223:G224">
    <cfRule type="expression" dxfId="4" priority="4">
      <formula>G223=""</formula>
    </cfRule>
  </conditionalFormatting>
  <conditionalFormatting sqref="G229:G230">
    <cfRule type="expression" dxfId="3" priority="3">
      <formula>G229=""</formula>
    </cfRule>
  </conditionalFormatting>
  <conditionalFormatting sqref="G236:G238">
    <cfRule type="expression" dxfId="2" priority="10">
      <formula>G236=""</formula>
    </cfRule>
  </conditionalFormatting>
  <conditionalFormatting sqref="G241:G242">
    <cfRule type="expression" dxfId="1" priority="2">
      <formula>G241=""</formula>
    </cfRule>
  </conditionalFormatting>
  <conditionalFormatting sqref="G329:G330 G406:G409">
    <cfRule type="expression" dxfId="0" priority="16">
      <formula>G329=""</formula>
    </cfRule>
  </conditionalFormatting>
  <hyperlinks>
    <hyperlink ref="A1:D1" r:id="rId1" display="UK Government GHG Conversion Factors for Company Reporting"/>
  </hyperlinks>
  <pageMargins left="0.7" right="0.7" top="0.75" bottom="0.75" header="0.3" footer="0.3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 Factors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June</dc:creator>
  <cp:lastModifiedBy>GRAHAM June</cp:lastModifiedBy>
  <dcterms:created xsi:type="dcterms:W3CDTF">2023-08-08T08:47:52Z</dcterms:created>
  <dcterms:modified xsi:type="dcterms:W3CDTF">2023-08-08T08:49:11Z</dcterms:modified>
</cp:coreProperties>
</file>