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dataserver.lochlomond1.com\records\Environmental Management\Awareness &amp; Promotion\Climate Change Group\Projects\Climate Change Reporting\2019-20 Reporting\"/>
    </mc:Choice>
  </mc:AlternateContent>
  <bookViews>
    <workbookView xWindow="0" yWindow="0" windowWidth="16455" windowHeight="519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Influence'!$A$1:$X$99</definedName>
    <definedName name="_xlnm.Print_Area" localSheetId="0">'Required section'!$A$1:$M$291</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Influence'!$C$43:$T$44</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5" i="7" l="1"/>
  <c r="F104" i="7" l="1"/>
  <c r="H104" i="7" s="1"/>
  <c r="F105" i="7"/>
  <c r="H105" i="7" s="1"/>
  <c r="F106" i="7"/>
  <c r="H106" i="7" s="1"/>
  <c r="F107" i="7"/>
  <c r="H107" i="7" s="1"/>
  <c r="F108" i="7"/>
  <c r="H108" i="7" s="1"/>
  <c r="F109" i="7"/>
  <c r="H109" i="7" s="1"/>
  <c r="F110" i="7"/>
  <c r="H110" i="7" s="1"/>
  <c r="F111" i="7"/>
  <c r="H111" i="7" s="1"/>
  <c r="F112" i="7"/>
  <c r="H112" i="7" s="1"/>
  <c r="F113" i="7"/>
  <c r="H113" i="7" s="1"/>
  <c r="F114" i="7"/>
  <c r="H114" i="7" s="1"/>
  <c r="F115" i="7"/>
  <c r="H115" i="7" s="1"/>
  <c r="F116" i="7"/>
  <c r="H116" i="7" s="1"/>
  <c r="F103" i="7"/>
  <c r="H103" i="7" s="1"/>
  <c r="G104" i="7"/>
  <c r="G105" i="7"/>
  <c r="G106" i="7"/>
  <c r="G107" i="7"/>
  <c r="G108" i="7"/>
  <c r="G109" i="7"/>
  <c r="G110" i="7"/>
  <c r="G111" i="7"/>
  <c r="G112" i="7"/>
  <c r="G113" i="7"/>
  <c r="G114" i="7"/>
  <c r="G115" i="7"/>
  <c r="G116" i="7"/>
  <c r="E103" i="7"/>
  <c r="E104" i="7"/>
  <c r="E105" i="7"/>
  <c r="E106" i="7"/>
  <c r="E107" i="7"/>
  <c r="E108" i="7"/>
  <c r="E109" i="7"/>
  <c r="E110" i="7"/>
  <c r="E111" i="7"/>
  <c r="E112" i="7"/>
  <c r="E113" i="7"/>
  <c r="E114" i="7"/>
  <c r="E115" i="7"/>
  <c r="E116" i="7"/>
  <c r="G103"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90" i="7"/>
  <c r="H90" i="7"/>
  <c r="C91" i="7"/>
  <c r="H91" i="7"/>
  <c r="C92" i="7"/>
  <c r="H92" i="7"/>
  <c r="C93" i="7"/>
  <c r="H93" i="7"/>
  <c r="C94" i="7"/>
  <c r="H94" i="7"/>
  <c r="C95" i="7"/>
  <c r="C154" i="7"/>
  <c r="D176" i="7"/>
  <c r="C191" i="7"/>
  <c r="D203" i="7"/>
  <c r="H121"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<sst xmlns="http://schemas.openxmlformats.org/spreadsheetml/2006/main" count="2049" uniqueCount="1020">
  <si>
    <t>Year</t>
  </si>
  <si>
    <t>tCO2e</t>
  </si>
  <si>
    <t>Transport</t>
  </si>
  <si>
    <t>Waste</t>
  </si>
  <si>
    <t>Water</t>
  </si>
  <si>
    <t>Other</t>
  </si>
  <si>
    <t>2a</t>
  </si>
  <si>
    <t>Procurement</t>
  </si>
  <si>
    <t>Comments</t>
  </si>
  <si>
    <t>Units</t>
  </si>
  <si>
    <t>2b</t>
  </si>
  <si>
    <t>Targets</t>
  </si>
  <si>
    <t>No</t>
  </si>
  <si>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</si>
  <si>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</si>
  <si>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</si>
  <si>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</si>
  <si>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</si>
  <si>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</si>
  <si>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</si>
  <si>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</si>
  <si>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</si>
  <si>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</si>
  <si>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</si>
  <si>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</si>
  <si>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</si>
  <si>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</si>
  <si>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</si>
  <si>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t>Description</t>
  </si>
  <si>
    <t>Baseline value</t>
  </si>
  <si>
    <t>Type of Target (units)</t>
  </si>
  <si>
    <t>Please detail any of the specific policies and actions which are underway to achieve your emission reduction targets</t>
  </si>
  <si>
    <t>Status</t>
  </si>
  <si>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</si>
  <si>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</si>
  <si>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</si>
  <si>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</si>
  <si>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</si>
  <si>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</si>
  <si>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</si>
  <si>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</si>
  <si>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</si>
  <si>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</si>
  <si>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</si>
  <si>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</si>
  <si>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</si>
  <si>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</si>
  <si>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</si>
  <si>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</si>
  <si>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</si>
  <si>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</si>
  <si>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</si>
  <si>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</si>
  <si>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</si>
  <si>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</si>
  <si>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</si>
  <si>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</si>
  <si>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</si>
  <si>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</si>
  <si>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</si>
  <si>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</si>
  <si>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</si>
  <si>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</si>
  <si>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</si>
  <si>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</si>
  <si>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</si>
  <si>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</si>
  <si>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</si>
  <si>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</si>
  <si>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</si>
  <si>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</si>
  <si>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</si>
  <si>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</si>
  <si>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</si>
  <si>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</si>
  <si>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</si>
  <si>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</si>
  <si>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</si>
  <si>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</si>
  <si>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</si>
  <si>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</si>
  <si>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</si>
  <si>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</si>
  <si>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</si>
  <si>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</si>
  <si>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</si>
  <si>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</si>
  <si>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</si>
  <si>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</si>
  <si>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</si>
  <si>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</si>
  <si>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</si>
  <si>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</si>
  <si>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</si>
  <si>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</si>
  <si>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</si>
  <si>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</si>
  <si>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</si>
  <si>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</si>
  <si>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</si>
  <si>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</si>
  <si>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</si>
  <si>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</si>
  <si>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</si>
  <si>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</si>
  <si>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</si>
  <si>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</si>
  <si>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</si>
  <si>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</si>
  <si>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</si>
  <si>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</si>
  <si>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</si>
  <si>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</si>
  <si>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</si>
  <si>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</si>
  <si>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</si>
  <si>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</si>
  <si>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t>Total savings</t>
  </si>
  <si>
    <t>3j</t>
  </si>
  <si>
    <t>Total</t>
  </si>
  <si>
    <t>Other 3 (specify in comments)</t>
  </si>
  <si>
    <t>Other 2 (specify in comments)</t>
  </si>
  <si>
    <t>Other 1 (specify in comments)</t>
  </si>
  <si>
    <t>Staff numbers</t>
  </si>
  <si>
    <t>Service provision</t>
  </si>
  <si>
    <t>Estate changes</t>
  </si>
  <si>
    <t>Increase or decrease in emissions</t>
  </si>
  <si>
    <t>Emissions source</t>
  </si>
  <si>
    <t>Estimated decrease or increase in emissions from other sources in the year ahead</t>
  </si>
  <si>
    <t>3i</t>
  </si>
  <si>
    <t>Fleet Transport</t>
  </si>
  <si>
    <t>Travel</t>
  </si>
  <si>
    <t>Water and sewerage</t>
  </si>
  <si>
    <t>Other heating fuels</t>
  </si>
  <si>
    <t>Natural gas</t>
  </si>
  <si>
    <t>Electricity</t>
  </si>
  <si>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</si>
  <si>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</si>
  <si>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</si>
  <si>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</si>
  <si>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t>Primary fuel/emission source saved</t>
  </si>
  <si>
    <t>Project lifetime (years)</t>
  </si>
  <si>
    <t>Operational cost (£/annum)</t>
  </si>
  <si>
    <t>Capital cost (£)</t>
  </si>
  <si>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</si>
  <si>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</si>
  <si>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</si>
  <si>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</si>
  <si>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</si>
  <si>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</si>
  <si>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</si>
  <si>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</si>
  <si>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</si>
  <si>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</si>
  <si>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</si>
  <si>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</si>
  <si>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</si>
  <si>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</si>
  <si>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</si>
  <si>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</si>
  <si>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</si>
  <si>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</si>
  <si>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t>Emission factor</t>
  </si>
  <si>
    <t>Consumption data</t>
  </si>
  <si>
    <t>Scope</t>
  </si>
  <si>
    <t>Emission source</t>
  </si>
  <si>
    <t>(a) Emissions factors are published annually by the UK Government Department for Environment, Food and Rural Affairs (Defra)</t>
  </si>
  <si>
    <t>Breakdown of emissions sources</t>
  </si>
  <si>
    <t>3b</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</si>
  <si>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</si>
  <si>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</si>
  <si>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</si>
  <si>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</si>
  <si>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</si>
  <si>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</si>
  <si>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</si>
  <si>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</si>
  <si>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</si>
  <si>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</si>
  <si>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</si>
  <si>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</si>
  <si>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</si>
  <si>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</si>
  <si>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</si>
  <si>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</si>
  <si>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</si>
  <si>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</si>
  <si>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</si>
  <si>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</si>
  <si>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</si>
  <si>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</si>
  <si>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</si>
  <si>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</si>
  <si>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</si>
  <si>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</si>
  <si>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</si>
  <si>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</si>
  <si>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</si>
  <si>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</si>
  <si>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</si>
  <si>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</si>
  <si>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</si>
  <si>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</si>
  <si>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</si>
  <si>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</si>
  <si>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</si>
  <si>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</si>
  <si>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</si>
  <si>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</si>
  <si>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</si>
  <si>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</si>
  <si>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</si>
  <si>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</si>
  <si>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</si>
  <si>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</si>
  <si>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</si>
  <si>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</si>
  <si>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</si>
  <si>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</si>
  <si>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</si>
  <si>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</si>
  <si>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</si>
  <si>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</si>
  <si>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</si>
  <si>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</si>
  <si>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</si>
  <si>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</si>
  <si>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</si>
  <si>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</si>
  <si>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</si>
  <si>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</si>
  <si>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</si>
  <si>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</si>
  <si>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</si>
  <si>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</si>
  <si>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</si>
  <si>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</si>
  <si>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</si>
  <si>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</si>
  <si>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</si>
  <si>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</si>
  <si>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</si>
  <si>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</si>
  <si>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</si>
  <si>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</si>
  <si>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</si>
  <si>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</si>
  <si>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</si>
  <si>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</si>
  <si>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</si>
  <si>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</si>
  <si>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</si>
  <si>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</si>
  <si>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</si>
  <si>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</si>
  <si>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</si>
  <si>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</si>
  <si>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</si>
  <si>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</si>
  <si>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</si>
  <si>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</si>
  <si>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</si>
  <si>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</si>
  <si>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</si>
  <si>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</si>
  <si>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</si>
  <si>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</si>
  <si>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</si>
  <si>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</si>
  <si>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</si>
  <si>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</si>
  <si>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</si>
  <si>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</si>
  <si>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</si>
  <si>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</si>
  <si>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</si>
  <si>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</si>
  <si>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</si>
  <si>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</si>
  <si>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</si>
  <si>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</si>
  <si>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</si>
  <si>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</si>
  <si>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</si>
  <si>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</si>
  <si>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</si>
  <si>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</si>
  <si>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</si>
  <si>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</si>
  <si>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</si>
  <si>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</si>
  <si>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</si>
  <si>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</si>
  <si>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</si>
  <si>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</si>
  <si>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</si>
  <si>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</si>
  <si>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</si>
  <si>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</si>
  <si>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</si>
  <si>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</si>
  <si>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</si>
  <si>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</si>
  <si>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</si>
  <si>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</si>
  <si>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</si>
  <si>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</si>
  <si>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</si>
  <si>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</si>
  <si>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</si>
  <si>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</si>
  <si>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</si>
  <si>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</si>
  <si>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</si>
  <si>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</si>
  <si>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</si>
  <si>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</si>
  <si>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</si>
  <si>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</si>
  <si>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</si>
  <si>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</si>
  <si>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</si>
  <si>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</si>
  <si>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</si>
  <si>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</si>
  <si>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</si>
  <si>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</si>
  <si>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</si>
  <si>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</si>
  <si>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</si>
  <si>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</si>
  <si>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</si>
  <si>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</si>
  <si>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</si>
  <si>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</si>
  <si>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</si>
  <si>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</si>
  <si>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</si>
  <si>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</si>
  <si>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</si>
  <si>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</si>
  <si>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</si>
  <si>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</si>
  <si>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</si>
  <si>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</si>
  <si>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</si>
  <si>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</si>
  <si>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</si>
  <si>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</si>
  <si>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</si>
  <si>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</si>
  <si>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</si>
  <si>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</si>
  <si>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</si>
  <si>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</si>
  <si>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</si>
  <si>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</si>
  <si>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</si>
  <si>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</si>
  <si>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</si>
  <si>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</si>
  <si>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</si>
  <si>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</si>
  <si>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</si>
  <si>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</si>
  <si>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</si>
  <si>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</si>
  <si>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</si>
  <si>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</si>
  <si>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</si>
  <si>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</si>
  <si>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</si>
  <si>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</si>
  <si>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</si>
  <si>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</si>
  <si>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</si>
  <si>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</si>
  <si>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</si>
  <si>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</si>
  <si>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</si>
  <si>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</si>
  <si>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</si>
  <si>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</si>
  <si>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</si>
  <si>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</si>
  <si>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</si>
  <si>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</si>
  <si>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</si>
  <si>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</si>
  <si>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</si>
  <si>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</si>
  <si>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</si>
  <si>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</si>
  <si>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</si>
  <si>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</si>
  <si>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</si>
  <si>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</si>
  <si>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</si>
  <si>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</si>
  <si>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</si>
  <si>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</si>
  <si>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</si>
  <si>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</si>
  <si>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</si>
  <si>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</si>
  <si>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</si>
  <si>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</si>
  <si>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</si>
  <si>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</si>
  <si>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</si>
  <si>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</si>
  <si>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</si>
  <si>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</si>
  <si>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</si>
  <si>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</si>
  <si>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</si>
  <si>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</si>
  <si>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</si>
  <si>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</si>
  <si>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</si>
  <si>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</si>
  <si>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</si>
  <si>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</si>
  <si>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</si>
  <si>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</si>
  <si>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</si>
  <si>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</si>
  <si>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</si>
  <si>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</si>
  <si>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</si>
  <si>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</si>
  <si>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</si>
  <si>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</si>
  <si>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</si>
  <si>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</si>
  <si>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</si>
  <si>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</si>
  <si>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</si>
  <si>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</si>
  <si>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</si>
  <si>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</si>
  <si>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</si>
  <si>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</si>
  <si>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</si>
  <si>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</si>
  <si>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</si>
  <si>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</si>
  <si>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</si>
  <si>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</si>
  <si>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</si>
  <si>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</si>
  <si>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</si>
  <si>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</si>
  <si>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</si>
  <si>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</si>
  <si>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</si>
  <si>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</si>
  <si>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</si>
  <si>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</si>
  <si>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</si>
  <si>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</si>
  <si>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</si>
  <si>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</si>
  <si>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</si>
  <si>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</si>
  <si>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</si>
  <si>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</si>
  <si>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</si>
  <si>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</si>
  <si>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</si>
  <si>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</si>
  <si>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</si>
  <si>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</si>
  <si>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</si>
  <si>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</si>
  <si>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</si>
  <si>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</si>
  <si>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</si>
  <si>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</si>
  <si>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</si>
  <si>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</si>
  <si>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</si>
  <si>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</si>
  <si>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</si>
  <si>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</si>
  <si>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</si>
  <si>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</si>
  <si>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</si>
  <si>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</si>
  <si>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</si>
  <si>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</si>
  <si>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</si>
  <si>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</si>
  <si>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</si>
  <si>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</si>
  <si>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</si>
  <si>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</si>
  <si>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</si>
  <si>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</si>
  <si>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</si>
  <si>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</si>
  <si>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</si>
  <si>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</si>
  <si>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</si>
  <si>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</si>
  <si>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</si>
  <si>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</si>
  <si>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</si>
  <si>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</si>
  <si>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</si>
  <si>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</si>
  <si>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</si>
  <si>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</si>
  <si>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</si>
  <si>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</si>
  <si>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</si>
  <si>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</si>
  <si>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</si>
  <si>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</si>
  <si>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</si>
  <si>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</si>
  <si>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</si>
  <si>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</si>
  <si>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</si>
  <si>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</si>
  <si>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</si>
  <si>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</si>
  <si>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</si>
  <si>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</si>
  <si>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</si>
  <si>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</si>
  <si>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</si>
  <si>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</si>
  <si>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</si>
  <si>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</si>
  <si>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</si>
  <si>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</si>
  <si>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</si>
  <si>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</si>
  <si>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</si>
  <si>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</si>
  <si>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</si>
  <si>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</si>
  <si>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</si>
  <si>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</si>
  <si>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</si>
  <si>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</si>
  <si>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</si>
  <si>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</si>
  <si>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</si>
  <si>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</si>
  <si>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</si>
  <si>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</si>
  <si>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</si>
  <si>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</si>
  <si>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</si>
  <si>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</si>
  <si>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</si>
  <si>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</si>
  <si>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</si>
  <si>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</si>
  <si>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</si>
  <si>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</si>
  <si>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</si>
  <si>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</si>
  <si>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</si>
  <si>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</si>
  <si>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</si>
  <si>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</si>
  <si>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</si>
  <si>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</si>
  <si>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</si>
  <si>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</si>
  <si>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</si>
  <si>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</si>
  <si>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</si>
  <si>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</si>
  <si>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</si>
  <si>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</si>
  <si>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</si>
  <si>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</si>
  <si>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</si>
  <si>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</si>
  <si>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</si>
  <si>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</si>
  <si>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</si>
  <si>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</si>
  <si>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</si>
  <si>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</si>
  <si>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</si>
  <si>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</si>
  <si>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</si>
  <si>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</si>
  <si>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</si>
  <si>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</si>
  <si>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</si>
  <si>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</si>
  <si>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</si>
  <si>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</si>
  <si>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</si>
  <si>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</si>
  <si>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</si>
  <si>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</si>
  <si>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</si>
  <si>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</si>
  <si>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</si>
  <si>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</si>
  <si>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</si>
  <si>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</si>
  <si>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</si>
  <si>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</si>
  <si>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</si>
  <si>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</si>
  <si>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</si>
  <si>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</si>
  <si>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</si>
  <si>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</si>
  <si>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</si>
  <si>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</si>
  <si>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</si>
  <si>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</si>
  <si>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</si>
  <si>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</si>
  <si>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</si>
  <si>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</si>
  <si>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</si>
  <si>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</si>
  <si>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</si>
  <si>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</si>
  <si>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</si>
  <si>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</si>
  <si>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</si>
  <si>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</si>
  <si>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</si>
  <si>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</si>
  <si>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</si>
  <si>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</si>
  <si>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</si>
  <si>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</si>
  <si>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</si>
  <si>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</si>
  <si>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</si>
  <si>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</si>
  <si>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</si>
  <si>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</si>
  <si>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</si>
  <si>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</si>
  <si>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</si>
  <si>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</si>
  <si>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</si>
  <si>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</si>
  <si>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</si>
  <si>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</si>
  <si>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</si>
  <si>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</si>
  <si>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</si>
  <si>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</si>
  <si>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</si>
  <si>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</si>
  <si>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</si>
  <si>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</si>
  <si>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</si>
  <si>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</si>
  <si>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</si>
  <si>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</si>
  <si>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</si>
  <si>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</si>
  <si>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</si>
  <si>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</si>
  <si>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</si>
  <si>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</si>
  <si>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</si>
  <si>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</si>
  <si>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</si>
  <si>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</si>
  <si>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</si>
  <si>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</si>
  <si>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</si>
  <si>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</si>
  <si>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</si>
  <si>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</si>
  <si>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</si>
  <si>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</si>
  <si>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</si>
  <si>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</si>
  <si>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</si>
  <si>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</si>
  <si>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</si>
  <si>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</si>
  <si>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</si>
  <si>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</si>
  <si>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</si>
  <si>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</si>
  <si>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</si>
  <si>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</si>
  <si>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</si>
  <si>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</si>
  <si>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</si>
  <si>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</si>
  <si>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</si>
  <si>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</si>
  <si>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</si>
  <si>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</si>
  <si>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</si>
  <si>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</si>
  <si>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</si>
  <si>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</si>
  <si>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</si>
  <si>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</si>
  <si>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</si>
  <si>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</si>
  <si>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</si>
  <si>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</si>
  <si>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</si>
  <si>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</si>
  <si>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</si>
  <si>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</si>
  <si>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</si>
  <si>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</si>
  <si>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</si>
  <si>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</si>
  <si>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</si>
  <si>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</si>
  <si>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</si>
  <si>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</si>
  <si>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</si>
  <si>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</si>
  <si>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</si>
  <si>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</si>
  <si>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</si>
  <si>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</si>
  <si>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</si>
  <si>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</si>
  <si>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</si>
  <si>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</si>
  <si>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</si>
  <si>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</si>
  <si>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</si>
  <si>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</si>
  <si>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</si>
  <si>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</si>
  <si>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</si>
  <si>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</si>
  <si>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</si>
  <si>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</si>
  <si>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</si>
  <si>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</si>
  <si>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</si>
  <si>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</si>
  <si>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</si>
  <si>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</si>
  <si>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</si>
  <si>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</si>
  <si>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</si>
  <si>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</si>
  <si>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</si>
  <si>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</si>
  <si>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</si>
  <si>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</si>
  <si>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</si>
  <si>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</si>
  <si>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</si>
  <si>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</si>
  <si>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</si>
  <si>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</si>
  <si>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</si>
  <si>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</si>
  <si>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</si>
  <si>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</si>
  <si>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</si>
  <si>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</si>
  <si>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</si>
  <si>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</si>
  <si>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</si>
  <si>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</si>
  <si>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</si>
  <si>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</si>
  <si>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</si>
  <si>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</si>
  <si>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</si>
  <si>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</si>
  <si>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</si>
  <si>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</si>
  <si>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</si>
  <si>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</si>
  <si>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</si>
  <si>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</si>
  <si>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</si>
  <si>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</si>
  <si>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</si>
  <si>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t>&lt;Insert Diagram Here or Attach File&gt;</t>
  </si>
  <si>
    <t>LULUCF Net Emissions</t>
  </si>
  <si>
    <t xml:space="preserve">Public Sector Report on Compliance with Climate Change Duties 2020 Template (excel format) - 2019-2020 Factors </t>
  </si>
  <si>
    <t>Loch Lomond &amp; The Trossachs National Park Authority</t>
  </si>
  <si>
    <t>Awareness raising</t>
  </si>
  <si>
    <t>Lead</t>
  </si>
  <si>
    <t>Supporting</t>
  </si>
  <si>
    <t>John Muir Trust</t>
  </si>
  <si>
    <t>Keep waste reduction at the forefront of our minds and showing examples to colleagues how this can be done.</t>
  </si>
  <si>
    <t>Awareness Raising</t>
  </si>
  <si>
    <t>Our volunteers travel many miles each year to be able to contribute to the National Park. We have incorporated use of electric vehicles and car sharing into the programme</t>
  </si>
  <si>
    <t>Education</t>
  </si>
  <si>
    <t>Partnership working</t>
  </si>
  <si>
    <t>Partnership working of climate change or sustainability</t>
  </si>
  <si>
    <t>Luss Estates Auchmar Estate</t>
  </si>
  <si>
    <t>Investment</t>
  </si>
  <si>
    <t>Community partnership</t>
  </si>
  <si>
    <t>Energy Savings Trust</t>
  </si>
  <si>
    <t>Scotland's Climate  Week 2019</t>
  </si>
  <si>
    <t xml:space="preserve">We ran a week-long communications campaign internally and externally to highlight the range of work the National Park Authority does to help tackle climate change and how the Park as a place and its people can contribute.
This included a series of internal activities for our staff, including 'lunch and learn' talks, a swap shop, bin audit and active travel day.
Externally we promoted the week through a series of blogs, videos, media articles and social media messages.
</t>
  </si>
  <si>
    <t>Constraints around Sustrans Places for Everyone funding has led to delays in various project stages and match funding is difficult to obtain in the current climate.</t>
  </si>
  <si>
    <t>Participant</t>
  </si>
  <si>
    <t>Increased understanding of the importance of the role of woodlands/forests.</t>
  </si>
  <si>
    <t>FE, SEPA, Stirling Council</t>
  </si>
  <si>
    <t>Shared understanding of catchment scale issues and development of partnership solutions to issues such as flooding.</t>
  </si>
  <si>
    <t>A co-design project with the community and Stirling council, to prepare a Framework involving all stakeholders looking at a long term strategy and vision for the area to 2050 and how to achieve zero carbon (de-carbonise the area). One workshop held so far in March 2020 using climate change scenario testing with the audience having a really positive response to making some dramatic changes in the area to help climate change.</t>
  </si>
  <si>
    <t>Sustrans, Cycling Scotland</t>
  </si>
  <si>
    <t>Land Manager of Moorland site in LLTNPA</t>
  </si>
  <si>
    <t>National Parks UK</t>
  </si>
  <si>
    <t>Land fleet</t>
  </si>
  <si>
    <t>Area of new woodland</t>
  </si>
  <si>
    <t>Area and condition of restored peatland</t>
  </si>
  <si>
    <t>Percentage of designated sites in favourable condition</t>
  </si>
  <si>
    <t>Proportion of people taking part in active recreation</t>
  </si>
  <si>
    <t>2023/24</t>
  </si>
  <si>
    <t>Stirling Council</t>
  </si>
  <si>
    <t xml:space="preserve">No new work has been undertaken in the last year on the Strathard Initiative but further work is likely to  follow on from the completion of the Strathard Framework, e.g. in relation to natural flood management.  </t>
  </si>
  <si>
    <t>Yes, this is within the LLTNPA corporate risk register which is an internal confidential document.</t>
  </si>
  <si>
    <r>
      <t>During this year</t>
    </r>
    <r>
      <rPr>
        <sz val="11"/>
        <color rgb="FFFF0000"/>
        <rFont val="Arial"/>
        <family val="2"/>
      </rPr>
      <t xml:space="preserve"> </t>
    </r>
    <r>
      <rPr>
        <sz val="11"/>
        <rFont val="Arial"/>
        <family val="2"/>
      </rPr>
      <t xml:space="preserve">8865.4 </t>
    </r>
    <r>
      <rPr>
        <sz val="11"/>
        <color rgb="FFFF0000"/>
        <rFont val="Arial"/>
        <family val="2"/>
      </rPr>
      <t xml:space="preserve"> </t>
    </r>
    <r>
      <rPr>
        <sz val="11"/>
        <color rgb="FF000000"/>
        <rFont val="Arial"/>
        <family val="2"/>
      </rPr>
      <t>hours were delivered by our Volunteer Rangers, during which time they engaged with the public on issues around climate change.</t>
    </r>
  </si>
  <si>
    <t>N/A</t>
  </si>
  <si>
    <t>Grounds maintainance</t>
  </si>
  <si>
    <t>Countryside Trust</t>
  </si>
  <si>
    <t>All sites closed for 3 months during lockdown.</t>
  </si>
  <si>
    <t>411.21 ha</t>
  </si>
  <si>
    <t>166 ha</t>
  </si>
  <si>
    <t>Proportion of people travelling to and around the National Park by public or active transport</t>
  </si>
  <si>
    <t>Peatland ACTION Fund - Scottish Natural Heritage</t>
  </si>
  <si>
    <t xml:space="preserve">61 tCO2eq/ha/yr. Primary fuel/emission source saved: Carbon sequestration. 
</t>
  </si>
  <si>
    <t>Completion not required for an organisation of our size (small). This is something we want to change moving forward.</t>
  </si>
  <si>
    <t>ICT Infrastructure upgrades: 33 pieces of kit currently installed (end of life) will be replaced with 26 items of new efficient kit.</t>
  </si>
  <si>
    <t xml:space="preserve">Tree Planting Grant Scheme </t>
  </si>
  <si>
    <t>Campsites at Loch Chon and Loch Achray now have (for 2019 season onwards) boreholes to provide reliable water to 3000l water tanks for the toilet blocks. This will reduce staff time/travel needed.</t>
  </si>
  <si>
    <t>National Park Budget</t>
  </si>
  <si>
    <t>National Park Partnership Plan 2018-23
(Strategic Plan)</t>
  </si>
  <si>
    <t>Priority 3: Sustainable Organisation. We will exemplify great practice as a sustainable, low carbon organisation, including targeting being plastic free, renewably-powered, and maximising use of electric vehicles. We will collectively consider, reduce and mitigate our impacts on climate change in everything we do and lead the way for others to do the same.</t>
  </si>
  <si>
    <t>Our 5-Year Plan Creating a sustainable future
(Corporate Plan)</t>
  </si>
  <si>
    <t>Priority 5: Placemaking &amp; Sustainable Communities. To support the implementation of our Local Development Plan to deliver sustainable development and communities, we will be an active collaborator in bringing forward the development of affordable housing for families and young people, diverse forms of tourism accommodation, improvement in public transport services (including water transport) and people-friendly-spaces, and targeting more gains for the environment through our planning processes.</t>
  </si>
  <si>
    <t>https://www.lochlomond-trossachs.org/park-authority/publications/</t>
  </si>
  <si>
    <t>Our 5-year Plan (Corporate Plan)</t>
  </si>
  <si>
    <t>Trees &amp; Woodland Strategy</t>
  </si>
  <si>
    <t>https://www.lochlomond-trossachs.org/wp-content/uploads/2019/10/Board_20191024_Agenda5_Appendix-5_Final-Trees-and-Woodland-Strategy.pdf</t>
  </si>
  <si>
    <t>A new strategy which sets out a clear, ambitious vision for how trees and woodlands are to be protected, enhanced and used within the National Park. The 20 year strategy will enable trees and woodlands to play a key role in tackling the climate emergency and biodiversity crisis in the National Park.</t>
  </si>
  <si>
    <t>Wild Park Biodiversity Action Programme</t>
  </si>
  <si>
    <t>Wild Park raises awareness of the importance that our natural capital plays in underpinning economic and social wealth in the National Park, and re-focuses action around tackling the Key Environmental Threats which affect the National Park’s biodiversity and natural environment. These include climate change.</t>
  </si>
  <si>
    <t>Outcome 3: Climate Change. The natural environment of the Park is better managed to help mitigate and address the impacts of climate change.</t>
  </si>
  <si>
    <t>https://www.lochlomond-trossachs.org/wp-content/uploads/2018/02/NPPP2018-23-web.pdf</t>
  </si>
  <si>
    <t>https://www.lochlomond-trossachs.org/wp-content/uploads/2018/10/Our-5-year-Plan.pdf</t>
  </si>
  <si>
    <t>https://www.lochlomond-trossachs.org/wp-content/uploads/2018/02/NPPP2018-23-web.pdf
https://www.lochlomond-trossachs.org/wp-content/uploads/2018/10/Our-5-year-Plan.pdf</t>
  </si>
  <si>
    <t>https://www.lochlomond-trossachs.org/wp-content/uploads/2018/10/Our-5-year-Plan.pdf
https://www.lochlomond-trossachs.org/park-authority/what-we-do/rural-development/live-park/</t>
  </si>
  <si>
    <t>https://www.lochlomond-trossachs.org/wp-content/uploads/2019/07/Wild-Park-Biodiversity-Action-Programme.pdf</t>
  </si>
  <si>
    <t>National Park Partnership Plan
Wild Park 2020
Local Development Plan</t>
  </si>
  <si>
    <t>2018-2023
2014 - 2020
2017 - 2021</t>
  </si>
  <si>
    <t>Our 5-year Plan (Corporate Plan) 
Local Development Plan</t>
  </si>
  <si>
    <t>2018-2023</t>
  </si>
  <si>
    <t>2018-2023
2017 - 2021</t>
  </si>
  <si>
    <t>Our 5-year Plan (Corporate Plan)
Local Development Plan</t>
  </si>
  <si>
    <t>2019-2039</t>
  </si>
  <si>
    <t>2019-2024</t>
  </si>
  <si>
    <t>2000 hectares of restored peatland by 2023.</t>
  </si>
  <si>
    <t>2000 hectares of woodland expansion (over the whole National Park area) by 2023.</t>
  </si>
  <si>
    <t>Reduce proportion arriving by car from 2015/16 Visitor Survey baseline of 85%.</t>
  </si>
  <si>
    <t>Reduce proportion exploring by car from 2015/16 Visitor Survey baseline of 62%.</t>
  </si>
  <si>
    <t>Increase from 2015/16 Visitor Survey baseline of 49% for low level walking.</t>
  </si>
  <si>
    <t>Turned off upstairs HQ lights for one month in summer.</t>
  </si>
  <si>
    <t>Water saving mixer percussive taps installed at 3 sites [26 taps].</t>
  </si>
  <si>
    <t>Lights swapped to LED across three sites: Tarbet; Inveruglas; Balmaha plus light sensors.</t>
  </si>
  <si>
    <t xml:space="preserve">Leased 7 New Nissan EV 200 full electric vans. </t>
  </si>
  <si>
    <t>Annual cost is £57k excluding grant income to cover leases.</t>
  </si>
  <si>
    <t>.</t>
  </si>
  <si>
    <t>All sites closed for 3 months during lockdown. [est 10600 kWh saved].</t>
  </si>
  <si>
    <t>All sites closed for 3 months during lockdown.[est.1400 litres LPG saved].</t>
  </si>
  <si>
    <t>Electric: Slipway lights swapped to LED [303 watts reduction].</t>
  </si>
  <si>
    <t xml:space="preserve">Unknown </t>
  </si>
  <si>
    <t>Balmaha Visitor Centre closed for renovations January to October 2020 (reduction calculated from 5 months June to Oct = 11,000kWh).</t>
  </si>
  <si>
    <t>Our procurement strategy mandates the use of collaborative contracts especially Scottish Government and Crown Commercial Services, ESPO and NHS frameworks, as a way to ensure best practice to assist with our climate change duties. The Park Authority's Procurement Manager attends relevant best practice days such as Scottish Government sustainable procurement training and peer groups to ensure the Authority is up to date with best practice. Government buying sustainable standards for specified commodities are always used in procurement activities to ensure the best practice.</t>
  </si>
  <si>
    <t>NPA</t>
  </si>
  <si>
    <t>Skills and capacity building.</t>
  </si>
  <si>
    <t>Behaviour change within staff and our Board.</t>
  </si>
  <si>
    <t>Awareness raising: Participation in national campaigns.</t>
  </si>
  <si>
    <t>Partnership and community initiatives which facilitate active travel, modal shift and behaviour change across the transport and path networks.</t>
  </si>
  <si>
    <t>Influencing decisions on woodland/forest design plans.</t>
  </si>
  <si>
    <t>Promotion of Agri-Environment Climate Scheme and forestry grant schemes through Integrated Land Management Plans/Advice.</t>
  </si>
  <si>
    <t xml:space="preserve">Strathard Framework - Partnership working at a landscape scale.                                                                                                                             </t>
  </si>
  <si>
    <t>Callander Landscape Project: conseravtion projects.</t>
  </si>
  <si>
    <t>Trossachs e-bike demonstration project.</t>
  </si>
  <si>
    <r>
      <t>1. Drymen Community Development Trust.
2. St Fillans Community Trust</t>
    </r>
    <r>
      <rPr>
        <sz val="11"/>
        <color rgb="FF1F497D"/>
        <rFont val="Arial"/>
        <family val="2"/>
      </rPr>
      <t xml:space="preserve">. </t>
    </r>
    <r>
      <rPr>
        <sz val="11"/>
        <rFont val="Arial"/>
        <family val="2"/>
      </rPr>
      <t>3. Balquhidder, Lochearnhead and Strathyre Community Trust and Council. 
4. West Dunbartonshire Council</t>
    </r>
  </si>
  <si>
    <t>National Park Authority support the use of OPAL field survey kits. We have a library of these available for teachers and groups to borrow and use in partnership with West Dunbartonshire Council Greenspaces. The data collected can be used in management decisions and passed on to relevant recorders.</t>
  </si>
  <si>
    <r>
      <t xml:space="preserve">Volunteer Rangers undertake routes, </t>
    </r>
    <r>
      <rPr>
        <sz val="11"/>
        <rFont val="Arial"/>
        <family val="2"/>
      </rPr>
      <t>attend events</t>
    </r>
    <r>
      <rPr>
        <sz val="11"/>
        <color rgb="FF000000"/>
        <rFont val="Arial"/>
        <family val="2"/>
      </rPr>
      <t xml:space="preserve"> and engage with visitors around climate change issues.</t>
    </r>
  </si>
  <si>
    <r>
      <rPr>
        <sz val="11"/>
        <rFont val="Arial"/>
        <family val="2"/>
      </rPr>
      <t>Number of Awards supported (Apr 19 – end of March 2020):
2,678 Awards.</t>
    </r>
    <r>
      <rPr>
        <sz val="11"/>
        <color rgb="FFFF0000"/>
        <rFont val="Arial"/>
        <family val="2"/>
      </rPr>
      <t xml:space="preserve">
</t>
    </r>
  </si>
  <si>
    <t>Case study available online.</t>
  </si>
  <si>
    <t>Emissions reductions.</t>
  </si>
  <si>
    <t>Field visits and hands-on monitoring allow the pupils to gather real data which is collated and contributes to climate change monitoring.</t>
  </si>
  <si>
    <t>Trees and Woodlands Strategy for the National Park completed within 19/20.</t>
  </si>
  <si>
    <t>Loaning out e-bikes to individuals in local communities to try out an e-bike, as a means to encourage behaviour change towards more active travel.</t>
  </si>
  <si>
    <t>Calculated at 3,500 kWh/t (we used 67 tonnes of wood chip at the heat output of 85% ).</t>
  </si>
  <si>
    <t>7 New Nissan EV 200 full electric vans (carbon saving estimated from the replaced 47,000 miles from class lll vans)</t>
  </si>
  <si>
    <t>Scotland's National Parks have at their core the following four statutory aims:
- To conserve and enhance the natural and cultural heritage of the area;
- To promote sustainable use of the natural resources of the area;
- To promote understanding and enjoyment (including enjoyment in the form of recreation) of the special qualities of the area by the public;
- To promote sustainable economic and social development of the area’s communities.
Scotland's National Park Principles include: 
- Our Environment - The conservation and enhancement of the environment is central to National Parks achieving their purpose. It underpins delivery of all four aims and is integral to the sustainable development needed to support communities and businesses to protect and enhance these areas for future generations.
- Acting on Climate Change - As Scotland’s largest protected landscapes, National Parks have a significant role to play in mitigating and adapting to climate change, including appropriate and sensitive renewable energy development. National Parks cover about 10 percent of the land in Britain. They include a range of habitats, from mountains, moorlands, forests and grasslands to coasts and wetlands. Some of these habitats, if managed correctly, can help to combat climate change and to adapt to its effects by:
- Controlling floods by creating areas for flood water rather than flooding towns or cities;
- Conserving water in lochs and reservoirs;
- Creating more woodlands so new trees soak up CO2 as they grow;
- Conserving peat bogs, which soak up and store CO2;
- Investing in micro renewable energy, like solar power, small hydro-electric generators, woodchip boilers and ground source heat pumps, to supply energy without any CO2 emissions.</t>
  </si>
  <si>
    <t>Red diesel</t>
  </si>
  <si>
    <t>Boats</t>
  </si>
  <si>
    <t>Increase from 2017 baseline of 86% of designated site features in favourable condition, to 90% by 2023.</t>
  </si>
  <si>
    <t>Lights replaced with LED [441 watts reduction] at 3 sites and light sensors installed. Estimated (without sensor) on for 8 hours per day Oct-Feb and 12hrs per day March-Sept. Estimated 1/3 less time on with sensor.</t>
  </si>
  <si>
    <t>Installed double EV chargers at 3 sites to enable wider use of EV.  We have not included a figure here to limit potential of double counting with the reduction in emissions associated with the EVs themselves.</t>
  </si>
  <si>
    <t>Septic tank upgrade/sewage treatment at Firkin Point site. With upgraded electrics/pumps we would anticipate lower electric usage.</t>
  </si>
  <si>
    <t>Burn fed water storage tanks 5000 litres installed at Inveruglas November 2019. Grey water to toilets, potable water to sinks. Reduces number of trips to site to refill storage tanks.</t>
  </si>
  <si>
    <r>
      <t>tCO</t>
    </r>
    <r>
      <rPr>
        <vertAlign val="subscript"/>
        <sz val="11"/>
        <color theme="1"/>
        <rFont val="Arial"/>
        <family val="2"/>
      </rPr>
      <t>2</t>
    </r>
    <r>
      <rPr>
        <sz val="11"/>
        <color theme="1"/>
        <rFont val="Arial"/>
        <family val="2"/>
      </rPr>
      <t>e</t>
    </r>
  </si>
  <si>
    <r>
      <rPr>
        <b/>
        <sz val="11"/>
        <color theme="1"/>
        <rFont val="Arial"/>
        <family val="2"/>
      </rPr>
      <t xml:space="preserve">Please select </t>
    </r>
    <r>
      <rPr>
        <sz val="11"/>
        <color theme="1"/>
        <rFont val="Arial"/>
        <family val="2"/>
      </rPr>
      <t>- Emission Factor Year</t>
    </r>
  </si>
  <si>
    <r>
      <t>Emissions (tCO</t>
    </r>
    <r>
      <rPr>
        <b/>
        <vertAlign val="subscript"/>
        <sz val="11"/>
        <color theme="1"/>
        <rFont val="Arial"/>
        <family val="2"/>
      </rPr>
      <t>2</t>
    </r>
    <r>
      <rPr>
        <b/>
        <sz val="11"/>
        <color theme="1"/>
        <rFont val="Arial"/>
        <family val="2"/>
      </rPr>
      <t>e)</t>
    </r>
  </si>
  <si>
    <r>
      <t>Total estimated annual carbon savings (tCO</t>
    </r>
    <r>
      <rPr>
        <b/>
        <vertAlign val="subscript"/>
        <sz val="11"/>
        <color theme="1"/>
        <rFont val="Arial"/>
        <family val="2"/>
      </rPr>
      <t>2</t>
    </r>
    <r>
      <rPr>
        <b/>
        <sz val="11"/>
        <color theme="1"/>
        <rFont val="Arial"/>
        <family val="2"/>
      </rPr>
      <t>e)</t>
    </r>
  </si>
  <si>
    <r>
      <t>First full year of CO</t>
    </r>
    <r>
      <rPr>
        <b/>
        <vertAlign val="subscript"/>
        <sz val="11"/>
        <color theme="1"/>
        <rFont val="Arial"/>
        <family val="2"/>
      </rPr>
      <t>2</t>
    </r>
    <r>
      <rPr>
        <b/>
        <sz val="11"/>
        <color theme="1"/>
        <rFont val="Arial"/>
        <family val="2"/>
      </rPr>
      <t>e savings</t>
    </r>
  </si>
  <si>
    <r>
      <t>Estimated carbon savings per year (tCO</t>
    </r>
    <r>
      <rPr>
        <b/>
        <vertAlign val="subscript"/>
        <sz val="11"/>
        <color theme="1"/>
        <rFont val="Arial"/>
        <family val="2"/>
      </rPr>
      <t>2</t>
    </r>
    <r>
      <rPr>
        <b/>
        <sz val="11"/>
        <color theme="1"/>
        <rFont val="Arial"/>
        <family val="2"/>
      </rPr>
      <t>e/annum)</t>
    </r>
  </si>
  <si>
    <r>
      <t>Total estimated annual emissions (tCO</t>
    </r>
    <r>
      <rPr>
        <b/>
        <vertAlign val="subscript"/>
        <sz val="11"/>
        <color theme="1"/>
        <rFont val="Arial"/>
        <family val="2"/>
      </rPr>
      <t>2</t>
    </r>
    <r>
      <rPr>
        <b/>
        <sz val="11"/>
        <color theme="1"/>
        <rFont val="Arial"/>
        <family val="2"/>
      </rPr>
      <t>e)</t>
    </r>
  </si>
  <si>
    <r>
      <t>Total estimated emissions savings (tCO</t>
    </r>
    <r>
      <rPr>
        <b/>
        <vertAlign val="subscript"/>
        <sz val="11"/>
        <color theme="1"/>
        <rFont val="Arial"/>
        <family val="2"/>
      </rPr>
      <t>2</t>
    </r>
    <r>
      <rPr>
        <b/>
        <sz val="11"/>
        <color theme="1"/>
        <rFont val="Arial"/>
        <family val="2"/>
      </rPr>
      <t>e)</t>
    </r>
  </si>
  <si>
    <t>No single-use plastic initiative introduced across the organisation  in 2019/20.</t>
  </si>
  <si>
    <t>LED saves 0.387 tCO2e/annum plus estimated 1/3 less time on with sensors.</t>
  </si>
  <si>
    <t>Paid for 698 trees to be planted in 2019/20, scheme continues to offer grants in 2020/21.   Primary fuel/emission source saved: Carbon sequestration. Benefits= Bank stabilisation, wildlife gain, soil improvement.</t>
  </si>
  <si>
    <t>Electricity from 2 newly renovated sites now included in emissions results: Inveruglas (slow reading), Tarbet (toilet blocks + shop).</t>
  </si>
  <si>
    <t>Balmaha Visitor Centre closed January to October 2020 for renovations.</t>
  </si>
  <si>
    <t xml:space="preserve">All sites closed for 3 months during lockdown. </t>
  </si>
  <si>
    <t>GIS have developed an online survey for staff commuting, completed this will be used to help reduce staff commuting journeys.</t>
  </si>
  <si>
    <t>Boat fleet: purchase and testing of maintenance vessel powered by a 10kW electric outboard (replacing fossil fuel powered boat).</t>
  </si>
  <si>
    <t>Electric: all sites closed for 3 months during lockdown [est 90000 kWh saved]. Computer servers working hard though so still electric consumption.</t>
  </si>
  <si>
    <t>Road fleet: 2 new electric cars (leased) in use from summer 2020 (5 tCO2e from 20,000 miles from 2 small car petrol per yr).</t>
  </si>
  <si>
    <t>Outside scope. Almost real time online publication of which carparks in National Park are full. Aim to reduce congestion and unnecessary visitor vehicle journeys.</t>
  </si>
  <si>
    <t>During 2019/20 initial scoping work was completed with regards to emissions reduction (net zero) across the organisation. Our Mission Zero Route Map (our organisational plan on how to achieve net zero) will be approved by our Board in 2020 and ready for implementation in 2021. From this point on we will look to develop policies and actions, both of which will include review and monitoring schedules.</t>
  </si>
  <si>
    <t>Data collection, which can be used to support relevant management decisions and forwarded to appropriate organisations eg National Biodiversity Network (NBN).</t>
  </si>
  <si>
    <t>Awareness raising: use of centralised environmental monitoring systems to gather data on the changing condition of our natural world.</t>
  </si>
  <si>
    <t>Awareness raising: engaging with visitors around climate change messaging.</t>
  </si>
  <si>
    <t>Awareness raising: partnership project to increase connection to natural places.</t>
  </si>
  <si>
    <t>John Muir Trust in partnership with the National Park Authority support schools and groups to gain an increased understanding of the importance of climate change and also the actions that can be taken by all to mitigate this.</t>
  </si>
  <si>
    <t>Awareness raising: the staff team made a pledge for Waste Free Wednesdays, including using electric cars whenever possible.</t>
  </si>
  <si>
    <t>Introduction year of higher use of electric vehicles, plans for larger proportional use over the next few years. Within our net zero plans we are also looking to quantify these savings and emissions where possible.</t>
  </si>
  <si>
    <t>Our Education and Engagement team have developed a climate change case study as part of the National Curriculum for Excellence, and now include climate change as part of the John Muir Award and Junior Ranger programmes.</t>
  </si>
  <si>
    <t>Awareness raising: our Volunteer Engagement and Progamme team supported the Land Management team to deliver the Moorland Indicators of Climate Change Initiative (MICCI) project. This is a yearly project which takes place across all UK National Parks during September and involves local secondary school pupils monitoring peatlands in relation to climate change. The same site is monitored every year and the project also raises awareness of the importance of peatlands in mitigating climate change.</t>
  </si>
  <si>
    <t>Moors to the Future project</t>
  </si>
  <si>
    <t>Data collected yearly in relation to impacts of climate change (vegetation monitoring, soil sampling, stream measurements and weather).  Results are shared with Moors to the Future project and The National Park Peatland Officer.</t>
  </si>
  <si>
    <t>Peatland Action Plan delivery in partnership with NatureScot.</t>
  </si>
  <si>
    <t>NatureScot</t>
  </si>
  <si>
    <t>This is a large partnership project which has worked across two sites to improve the condition of some of our peatbogs within the National Park.</t>
  </si>
  <si>
    <t xml:space="preserve">Scrub removal as a forerunner to peatland recovery across two sites within the National Park. Five further projects worked up for restoration in the next grants round.  </t>
  </si>
  <si>
    <t>Constraints around funding timescales and contractor availability limited further work during this period.</t>
  </si>
  <si>
    <t xml:space="preserve">                                                                                                                   Through a service level agreement we invested in an independent charity, the Community Partnership (CP), which delivered:
1. The development of a social enterprise Climate Change training programme and trained two facilitators; planned delivery of training in 20/21 postponed due to Covid19.
2. Support to Killin community to prepare a community place plan. This raised awareness about climate change issues. It also identified projects relating to climate change including improving the walking/cycling network and signage; active travel and shared transport scheme; district heating system project. Delivery Plan to be developed in 2020/21.
3. Litter &amp; Waste Summit event on March 11 2020. Over 60 people from 20 different community groups in the National Park attended, along with national environmental charities. The Summit resulted in awareness raising about litter prevention and its links to climate change; stimulated project ideas; identified needs and views of local community groups and informed the development of our Litter Strategy.
</t>
  </si>
  <si>
    <t>Allocation of £51K of funding to support the development of Community Action Plans, many of which include actions related to Climate Change activity.</t>
  </si>
  <si>
    <t xml:space="preserve">Increased understanding of our Climate Change Action Plan and development of our Mission Zero Route Map across staff, volunteers and Board members. Specific training opportunites have been developed around electric car training for staff.
After discussion around the CCAP, Board commitment to reduce paper use by end 2019/20.
</t>
  </si>
  <si>
    <t>Through sharing of our climate change action plan there has been an increased understanding of the role we play and actions we can take.     50% of the Park Authority Board were working paperless by the end of 2019/20.</t>
  </si>
  <si>
    <r>
      <rPr>
        <sz val="11"/>
        <color rgb="FF1F497D"/>
        <rFont val="Arial"/>
        <family val="2"/>
      </rPr>
      <t>1.</t>
    </r>
    <r>
      <rPr>
        <sz val="11"/>
        <color rgb="FF000000"/>
        <rFont val="Arial"/>
        <family val="2"/>
      </rPr>
      <t xml:space="preserve"> </t>
    </r>
    <r>
      <rPr>
        <sz val="11"/>
        <rFont val="Arial"/>
        <family val="2"/>
      </rPr>
      <t xml:space="preserve">East Loch Lomond Community Trust </t>
    </r>
    <r>
      <rPr>
        <sz val="11"/>
        <color rgb="FF000000"/>
        <rFont val="Arial"/>
        <family val="2"/>
      </rPr>
      <t xml:space="preserve"> 2. Stirling Council. 
3.</t>
    </r>
    <r>
      <rPr>
        <sz val="11"/>
        <rFont val="Arial"/>
        <family val="2"/>
      </rPr>
      <t xml:space="preserve"> Perth &amp; Kinross Council.
4. Balloch Community Council</t>
    </r>
  </si>
  <si>
    <t>Cycle and mixed use paths.                        
1. Drymen to Balmaha 75% complete. Planning permission secured. Funding bid in for £279,750 to Sustrans and £70K shortfall in match funding is being sought.     
 2. Stage 5a designs complete and awaiting funding being released.  
 3. Lochearnhead Placemaking project complete up to concept design stage. Awaiting confirmation of how to move forward to Stages 3 and 4 – detailed and technical design.         
4. Balloch Station Square placemaking project started.</t>
  </si>
  <si>
    <t>Forestry Commission Scotland</t>
  </si>
  <si>
    <t>Strathard Initiative - managing woodlands, forests, peatlands and waterways upstream to reduce risk of downstream flooding.</t>
  </si>
  <si>
    <t xml:space="preserve">The Integrated Land Management Plan project was on hold in 2019/20 due to staff changes. Although the Forestry Grant Scheme was still open in 2019/20, the Agri-Environment Climate Scheme was not open for new applications and Scottish Government are extending existing contracts by one year when they reach their normal five year life. </t>
  </si>
  <si>
    <t>Black Grouse Project: habitat improvement work (fencing, tree planting) for black grouse done by Drumardoch Estates with NPA grant.
Rivers project: 150 trees have been planted along the Leny Burn.
Rivers project: rivers centre launched and functioning.</t>
  </si>
  <si>
    <r>
      <t>Please indicate emission amounts and unit of measurement (e.g. tCO</t>
    </r>
    <r>
      <rPr>
        <vertAlign val="subscript"/>
        <sz val="11"/>
        <color theme="1"/>
        <rFont val="Arial"/>
        <family val="2"/>
      </rPr>
      <t>2</t>
    </r>
    <r>
      <rPr>
        <i/>
        <sz val="11"/>
        <color theme="1"/>
        <rFont val="Arial"/>
        <family val="2"/>
      </rPr>
      <t>e</t>
    </r>
    <r>
      <rPr>
        <sz val="11"/>
        <color theme="1"/>
        <rFont val="Arial"/>
        <family val="2"/>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</si>
  <si>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Arial"/>
        <family val="2"/>
      </rPr>
      <t>subset dataset</t>
    </r>
    <r>
      <rPr>
        <sz val="11"/>
        <color theme="1"/>
        <rFont val="Arial"/>
        <family val="2"/>
      </rPr>
      <t xml:space="preserve"> (emissions within the scope of influence of local authorities):</t>
    </r>
  </si>
  <si>
    <r>
      <t xml:space="preserve">(2) UK local and regional CO2 emissions: </t>
    </r>
    <r>
      <rPr>
        <b/>
        <sz val="11"/>
        <color theme="1"/>
        <rFont val="Arial"/>
        <family val="2"/>
      </rPr>
      <t>full dataset</t>
    </r>
    <r>
      <rPr>
        <sz val="11"/>
        <color theme="1"/>
        <rFont val="Arial"/>
        <family val="2"/>
      </rPr>
      <t xml:space="preserve">: </t>
    </r>
  </si>
  <si>
    <r>
      <t>Annual CO</t>
    </r>
    <r>
      <rPr>
        <b/>
        <vertAlign val="subscript"/>
        <sz val="11"/>
        <color theme="1"/>
        <rFont val="Arial"/>
        <family val="2"/>
      </rPr>
      <t>2</t>
    </r>
    <r>
      <rPr>
        <b/>
        <sz val="11"/>
        <color theme="1"/>
        <rFont val="Arial"/>
        <family val="2"/>
      </rPr>
      <t xml:space="preserve"> saving once fully implemented (tCO</t>
    </r>
    <r>
      <rPr>
        <b/>
        <vertAlign val="subscript"/>
        <sz val="11"/>
        <color theme="1"/>
        <rFont val="Arial"/>
        <family val="2"/>
      </rPr>
      <t>2</t>
    </r>
    <r>
      <rPr>
        <b/>
        <sz val="11"/>
        <color theme="1"/>
        <rFont val="Arial"/>
        <family val="2"/>
      </rPr>
      <t>)</t>
    </r>
  </si>
  <si>
    <r>
      <t>Saving in latest year measured (tCO</t>
    </r>
    <r>
      <rPr>
        <b/>
        <vertAlign val="subscript"/>
        <sz val="11"/>
        <color theme="1"/>
        <rFont val="Arial"/>
        <family val="2"/>
      </rPr>
      <t>2</t>
    </r>
    <r>
      <rPr>
        <b/>
        <sz val="11"/>
        <color theme="1"/>
        <rFont val="Arial"/>
        <family val="2"/>
      </rPr>
      <t>)</t>
    </r>
  </si>
  <si>
    <t>NP Budget + Grant funding from Scottish Government via EST and RTIF</t>
  </si>
  <si>
    <t>National Park Budget + Grant funding from Scottish Government via EST and RTIF</t>
  </si>
  <si>
    <r>
      <t xml:space="preserve"> OPAL   (although no longer collating data nationally</t>
    </r>
    <r>
      <rPr>
        <sz val="11"/>
        <color theme="1"/>
        <rFont val="Arial"/>
        <family val="2"/>
      </rPr>
      <t>) [Open Air Laboratories]</t>
    </r>
  </si>
  <si>
    <t>Forest Enterprise / SEPA</t>
  </si>
  <si>
    <t>Grey fleet [Average Car Unknown fuel]</t>
  </si>
  <si>
    <t>Train</t>
  </si>
  <si>
    <t>Taxi [regular]</t>
  </si>
  <si>
    <t>Bus</t>
  </si>
  <si>
    <t>Not yet known. We will have figures shortly.</t>
  </si>
  <si>
    <t>Other 4 (specify in comments)</t>
  </si>
  <si>
    <t>Average staff headcount for 2019/20 is 168.50. For 2018/19 was 173.25</t>
  </si>
  <si>
    <t>Previous reports have been externally peer validated by colleagues in either West Dunbartonshire Council and Scottish Environment Protection Agency. This year Scottish Environment Protection Agency reviewed the report content in terms of completeness but not the underlying data.</t>
  </si>
  <si>
    <t>SEPA reviewed the report content in terms of completeness but not the underlying data.</t>
  </si>
  <si>
    <t>All information included has been subject to the above validation processes. SEPA reviewed the report content in terms of completeness but not the underlying data.</t>
  </si>
  <si>
    <t>£9,147k total; of which: 
£6,541k revenue, 
£1,160k capital and 
£1,446k of income reported in our financial statements.</t>
  </si>
  <si>
    <t>366257 kWh in 16/17. 302408 kWh in 17/8. 322876.5 in 18/19 (4 new electric vehicle charge points installed at HQ in 2018). 2019/20 figure higher but more sites included and when looking at data site by site the majority show good decrease in energy consumption.</t>
  </si>
  <si>
    <t>Another public charge point in th NP to encourage greater EV use.</t>
  </si>
  <si>
    <t>It will enable ranger service to use EV and also give greater confidence of recharging for longer journeys in other National Park EV.</t>
  </si>
  <si>
    <t>Not put in tCO2e/annum figure as this could double count with EV in top row of this table.  Cost includes VAT.</t>
  </si>
  <si>
    <t>The work has helped raise the profile and increase understanding of the benefits of restoration to land managers. Positivity and willingness to be involved have greatly improved.</t>
  </si>
  <si>
    <t>Assists aim of 2000 hectares of woodland expansion (over the whole National Park area) by 2023.</t>
  </si>
  <si>
    <t>Installed public EV charge point at Inveruglas.</t>
  </si>
  <si>
    <t>Peatland Restoration work (National Park lead)</t>
  </si>
  <si>
    <t>SWAN IT project. Negligable change in emissions.</t>
  </si>
  <si>
    <t>If the 2019/20 consumption of electricity (358,529 kWh) was multiplied by last year's (2018/19) emission factors there would be an extra 10.7 tCO2e .</t>
  </si>
  <si>
    <t>Post-lockdown working from home is the current default position.  HQ saved over 12 tCO2e from reduced electricity use during June to Oct 2020 compared to same time in 2019. 15 tCO2e is an estimate for the year ahead based on this.</t>
  </si>
  <si>
    <t>Covid health and safety restrictions meant one person per car, resulting in increased travel miles and potentially fuel. Five diesel cars that had been selected for sale returned to fleet in June 2020 (estimated from 2018/19 small diesel car figures).</t>
  </si>
  <si>
    <t>Outside scope. Working from home will reduce commuting emissions.</t>
  </si>
  <si>
    <t>Post-lockdown = very busy visitor season. Visitor sites heavily used.</t>
  </si>
  <si>
    <t>Electricity emission factor change. Used 2019/20 electricity consumption with 2020/21 emission factors to get 'Total estimated annual emissions (tCO2e)' (more electric chargers installed and more electric vehicles in use so we might not sustainably reduce our consumption of electricity in one year). Consumption will however will be lower due to lockdown, which we haven't allowed for in this calculation).</t>
  </si>
  <si>
    <t>Our Climate Change Action Plan was reviewed by our Board in March 2019. Since then we have been working across internal teams and with external partners to raise awareness of our Climate Change priorities through the development of our Net Zero Route Map.
During 2019/20 the National Park Authority proposed an approach to start with a focus on our own corporate boundary work in terms of net zero. This is quickly to be followed by a further piece of work to look at emissions across the National Park as place. This approach was formally approved by our Board in December 2019.
https://www.lochlomond-trossachs.org/wp-content/uploads/2019/11/Board_20191209_Agenda-12_Climate-and-Nature-Emergency-Our-Route-Map-to-Mission-Zero.pdf
The Local Development Plan 2017-2021 (LDP) continues to encourage developers to minimise overall energy requirements through conservation measures and incorporating on-site low and zero carbon generating technologies - this is delivered through Overarching Policy 2 in the LDP. The monitoring framework for the LDP has been published (March 2018) and includes an indicator for monitoring this policy, alongside monitoring of renewable energy schemes.
As referenced earlier in the report, we also have commitments to climate within our over arching National Park Partnership Plan 2018-2023.</t>
  </si>
  <si>
    <t xml:space="preserve">The NPA corporate risk register is reviewed by our Board through the Audit and Risk Committee. This group meets quarterly to review.
The National Park Partnership Plan 2018-23 (NPPP) is the overarching strategy which determines the work we do through other policy areas to manage climate related risks. Within its aims, it prioritises adaptation for climate change by ensuring there is an integrated land management approach to project planning. Partnership work is a key aspect of our organisation and a number of ongoing partnerships with other stakeholders involve assessing climate change in the future.  An example of this is our ongoing involvement, as part of the partnership work on Clyde and Loch Lomond Local District Plan, where we facilitated a natural flood study plan. Discussions with partners such as Transport Scotland, local authorities and Scottish Water continues to  focus on the risk of landslides, following heavy rainfall events adversely impacting on the road network of the National Park.  Progress towards the indicators of success within the NPPP is reviewed on an annual basis.
The NPPP includes 14 Indicators of Success and these are reported on annually, with three of these being relevant to climate change. These key indicators include: Area of new woodland created; Area and condition of restored peatland; Proportion of people travelling to and around the National Park by public or active transport.
Wild Park, the National Parks' Biodiversity Action Plan, includes proposals for adaptation to be addressed with tree planting and peatland restoration, reducing climate change impacts, and proposals for natural flood management developments to help alleviate flood events. All ongoing and reviewed annually.
Staff matters - The National Park's Climate Change Action Plan details ongoing and aspirational projects to manage climate related risks.  You can find it here https://www.lochlomond-trossachs.org/wp-content/uploads/2020/03/Board_20200316_Agenda-Item-13_Progress-Report-on-Climate-Change-Action-Plan.pdf . Looking forwards, this will need to align with our Mission Zero Route Map and specific emissions reduction related activity from 2020/21 onwards.
Our Local Development Plan 2017-2021 (LDP) was adopted in December 2016. It addresses the impacts of climate change including; adaptation, avoiding development in flood risk areas, reducing greenhouse gas emissions, introducing more natural solutions to design and striving to achieve a low carbon place. The LDP policies include installation of low and zero carbon technologies in all new developments. As outlined in section 5, we also include sustainability / climate related criteria within procurement wherever possible, and this is something will review further moving forwards.        </t>
  </si>
  <si>
    <t xml:space="preserve">
The National Park Authority Board is made up of seventeen Board Members. Five members are elected by the community and twelve are appointed by Scottish Ministers, six of these following nomination by the Local Authorities.  The Board has overall responsibility for approving our strategies and plans, with one of our Board members (Dr. Heather Reid)  taking a lead role in being an ambassador for tackling climate change. The National Park Partnership Plan (2018-23) is our five year strategic plan which is Ministerially approved and connected with the National Park Board approved Corporate Plan ('Our 5 Year Plan 2018-23'). The Executive Team (senior managers) take responsibility for delivery of strategic objectives and have established internal organisational groups that target key outcomes in areas such as Equalities, Health &amp; Safety and Climate Change, with each group led by an Executive team member.  The groups draw expertise and engagement from representatives from teams throughout the organisation.The National Park Authority's land use related work involves contributing towards woodland creation, deer management, peatland restoration, flood risk management and active travel. This work sits within our current governance structure, but overall national responsibility for these areas and the climate change reporting associated with them sits with NatureScot, Scottish Forestry, Forest and Land Scotland, Scottish Environment Protection Agency respectively.  In relation to active travel Transport Scotland and the following local authorities have national responsibility: Stirling, Argyll and Bute, West Dunbartonshire and Perth and Kinross.</t>
  </si>
  <si>
    <t xml:space="preserve">
At the National Park Authority we understand that for climate change actions to be fully embedded within an organisation it needs to be led at a senior level and so we have a member of the Executive Team as lead officer of our Climate Change Group.The Director of Conservation and Visitor Operations leads the organisation's Climate Change Group, which in turn is made up of staff from across all teams who are responsible for being climate change champions, delivering specific climate change actions and reporting, as well as those staff who have a personal interest in progressing the climate change and sustainability agenda.  In general the Group meets on a quarterly basis but smaller Task and Finish groups form regularly to address certain tasks which don't require the whole group to meet. These tend to meet on a monthly basis with progress and issues fed back to the main Group regularly.We aim to inspire staff to engage with our climate change agenda for example by promoting  the Cycle to Work day, encouraging the use of our electric fleet vehicles and following Earth Hour activities. Our Climate Change Action Plan and Public Bodies reporting both form part of our Annual Operational Planning; this is reviewed and approved through our Board.  In light of the recent announcement of the climate emergency and Net Zero ambition, we have also recently established a new 'Mission Zero' Steering group to drive forward development and delivery of a Mission Zero Route Map which aims to reach Net Zero by 2030.</t>
  </si>
  <si>
    <t>Yes, it was approved in 2018. Progress towards key actions within the Climate Change Action Plan was signed off by our Board in March 2020. https://www.lochlomond-trossachs.org/wp-content/uploads/2020/03/Board_20200316_Agenda-Item-13_Progress-Report-on-Climate-Change-Action-Plan.pdf
We have also developed a new 'Mission Zero Route Map' to guide our journey to net zero and which will be considered by our Board in December 2020.</t>
  </si>
  <si>
    <t>Mission Zero Route Map in development</t>
  </si>
  <si>
    <t>2020-30</t>
  </si>
  <si>
    <t>To be reported on next year, if approved by the National Park Authority Board.</t>
  </si>
  <si>
    <t>Route Map to achieving net zero.</t>
  </si>
  <si>
    <t xml:space="preserve">
New priorities for 2020-21 are:
1. Adopt our new Mission Zero Route Map and begin implementation, including continuing decarbonisation of our vehicle fleet.
2. Review our internal governance and terms of reference of our Climate Change Group to align with the Mission Zero Route Map.
3. Further investigation into feasibility of installing renewable energy technology on our estate.
4. Further develop training and development of staff, Board and volunteers regarding reaching net zero.
5. Work with our Youth Committee and local communities to further involve them in our Mission Zero.</t>
  </si>
  <si>
    <t xml:space="preserve">
The Park Authority completed its very first assessment (CCAT) in 2016. The results showed that while the organisation has achieved some progress in meeting targets in the three elements of public bodies climate change duties (Mitigation, Adaptation and Acting Sustainably) there are still some areas where a more focused approach and more defined systems need to be introduced and implemented to achieve higher marks and better outcomes. We have evaluated, amended and prioritised the generated action plan from CCAT and based our Climate Change Action Plan on it. We will consider re-running the CCAT tool again in the financial year 2021-22 to measure our progress and help develop our new Mission Zero Route Map.</t>
  </si>
  <si>
    <t>As a result of the challenges of the COVID-19 pandemic, our climate-related work did slow, but did not stop. A highly useful action during the year was to procure an external feasibility study to look our corporate emissions and the options of reducing these over time to reach net zero - in line with Scottish Government requirements. This work was instrumental in the creation of our draft Mission Zero Route Map - and will be published shortly.</t>
  </si>
  <si>
    <t xml:space="preserve">Future action to collect data on water treatment. </t>
  </si>
  <si>
    <t xml:space="preserve">Future action to collect data on water supply. </t>
  </si>
  <si>
    <t>Installed double chargers at 3 sites (non public - for staff only) Lochearnhead, Balmaha Visitor Centre, Duncan Mills Memorial Slipway.</t>
  </si>
  <si>
    <t xml:space="preserve">We procured a consultant  (Practically Green) to advise/report on how we could achieve net zero emissions across our sites in October 2020. Subsequently, the consultant, plus SSN, ran a workshop on achieving net zero with our operational managers and executive team.  Our organisational 'Mission Zero' Route Map is due to go to our Board for approval in December 2020.    National Park Grant scheme is funding a range of projects (2020/21)  that reduce emissions and mitigate climate impacts e.g.: Renewable (Biomass) heating and hot water for Community Visitor Centre, Cafe and Shop; E-bike hire scheme for Loch Lomond; community garden and polytunnel.  </t>
  </si>
  <si>
    <r>
      <rPr>
        <sz val="11"/>
        <rFont val="Arial"/>
        <family val="2"/>
      </rPr>
      <t>When considering</t>
    </r>
    <r>
      <rPr>
        <sz val="11"/>
        <color theme="1"/>
        <rFont val="Arial"/>
        <family val="2"/>
      </rPr>
      <t xml:space="preserve"> the National Park as a place, the principle of embedding current and future climate related risks is being taken forward by the Development Planning and Communities team and it is an integral component of their Place Making partnership work with communities in the National Park.  In 2020 there will be full community engagement for the Strathard Rural Development and Land Use Framework. 
Our own organisational plans to manage climate related risks  will be incorporated into our Mission Zero Route Map from 2020/21 onwards.</t>
    </r>
  </si>
  <si>
    <t xml:space="preserve">Increasing awareness of the need to adapt to climate change is built into our ongoing liaison with communities, land owners and managers in the National Park.  Carbon emissions, carbon sequestration, natural flood management, INNS (Invasive non-native species) control, limiting the spread of novel pathogens and improving ecosystem resilience in the face of climate change pressures are integral parts of our routine interactions with these stakeholders.  We prioritise Nature-based Solutions (NBS) as key to tackling the climate emergency and global biodiversity crisis.
All staff have now completed e-learning climate management training and nearly every team in the LLTNPA is represented on the Climate Change Group. </t>
  </si>
  <si>
    <t>Through the planning process and subsequent reporting for National Performance Framework.    
The NPA corporate risk register is reviewed by our Board through the Audit and Risk Committee. This group meets quarterly to review corporate level risks.</t>
  </si>
  <si>
    <t>The will begin the implementation phase of our Mission Zero Route Map, which will include the creation of a detailed action plan outlining the priority actions as identified by our consultant's working emissions reduction feasibility study for the NPA (Oct 2020). 
Additional actions undertaken as priorities include:
- continued shift to LED lighting where possible;
- increased proportion of our EVs as part of our fleet;
- review of our operations through a climate lense e.g. less reliance on vehicle use and further investigation into supply chain and procurement processes;
- work to support more sustainable development through the development management planning team.</t>
  </si>
  <si>
    <t>Our Procurement Strategy and Policy covers the period 2018 to 2020. Our strategy makes an important contribution to the National Park's sustainable development aims and climate change duties. The strategy includes the following:
 - Defining the supply need: We will promote local economic inclusion and opportunities for local businesses in particular SMEs; environmental considerations will be part of procurement evaluations in appropriate processes and contracts; we will raise staff awareness to help embed sustainability in all appropriate procurements; we will consider evaluation criteria appropriate to the nature of the contract to further environmental objectives and aims of the National Park.
 - Sourcing: The National Park make use of electronic tendering systems (mainly PCS) which reduces and eliminates, where possible, the use of paper based procurement processes.
 - Collaboration: We ensure collaboration is consistently considered for all procurement activities, in order to share best practice and share benefits and to maximise sustainable procurement.
 - Sustainable Procurement and Community Benefits: We will maximise sustainable opportunities from our procurement activities where appropriate; we will embed sustainable procurement in our procurement processes as appropriate for the size of contract being offered.  Sustainable procurement is embedded in our strategy that promotes best practice. Sustainability and climate change considerations have been further embedded in our procurement process both at sourcing and tender evaluation stages. Sustainability is now a requirement which allows for climate change and sustainability to be considered when compiling appropriate tender specifications and when designing qualification and technical questions, responses are scored and weighted.
The following environmental elements are considered in our procurement process:
 - Waste minimisation and disposal, 
 -  Energy efficiency,
 -  Fuel type and consumption, 
 -  Biodiversity,
 -  Environmental improvements.</t>
  </si>
  <si>
    <t xml:space="preserve">The National Park Authority's contribution to climate change through procurement in the past year includes: 
 - Replacing 8 vehicles with significantly more energy efficient ones including replacing diesel vehicles by leasing full electric replacements. 
 - To assist in meeting the aims of the National Park as well as sustainable procurement, the National Park Authority has a spend value of up to £5,000, whereby competition for acquisition is not required. This has a direct impact on local economy as staff can make greater value purchases to local suppliers without the need for competition.We are encouraging contractors, in particular consultants, to conduct meetings (where possible and practical) via teleconferencing or video-conferencing. This cuts CO2 emissions as the need for travel is reduced. 
 - All appropriate procurement activity considers sustainable procurement options, and socio-economic and environmental benefits. e-Invoicing is already an acceptable practice within the National Park Authority and positive steps are being taken to ensure all suppliers are encouraged to submit invoices electronically and receive payment electronically. Furthermore, all suppliers are communicated with electronically usually via email. These steps will further reduce paper usage. 
 - We have further enhanced our non-public electric vehicle charging points and introduced 2 further charging points to areas where no previous charging point existed for NPA vehicles.
 - We have also installed a public charge point in a rural location to encourage travel by EV.
</t>
  </si>
  <si>
    <t>Following the completion of this draft report by the members of the Climate Change Group (made up from staff from different teams and levels within the organisation) it was reviewed by our Project Management Adviser. Following internal review it was passed to Simon Jones, our Director of Conservation &amp; Visitor Operations for final review, sign off and submission.
The emissions data in section 3b was largely checked as it was collected. Our Facilities staff gain meter readings from the meters and then store/record this information. When invoices come in the actual (and often estimated) readings are recorded alongside the direct meter readings to constantly cross check.
When fuel deliveries are made the note left at delivery is later cross checked with the invoices, normally by different people.
Fuel consumption for the fleet is checked by two people independently.</t>
  </si>
  <si>
    <t>Simon Jones</t>
  </si>
  <si>
    <t>Director of Conservation &amp; Visitor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</si>
</sst>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3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sz val="11"/>
      <name val="Calibri"/>
      <family val="2"/>
      <scheme val="minor"/>
    </font>
    <font>
      <sz val="11"/>
      <color theme="1"/>
      <name val="Calibri"/>
      <family val="2"/>
      <scheme val="minor"/>
    </font>
    <font>
      <u/>
      <sz val="11"/>
      <color theme="1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rgb="FF000000"/>
      <name val="Arial"/>
      <family val="2"/>
    </font>
    <font>
      <sz val="11"/>
      <color rgb="FF1F497D"/>
      <name val="Arial"/>
      <family val="2"/>
    </font>
    <font>
      <sz val="11"/>
      <name val="Arial"/>
      <family val="2"/>
    </font>
    <font>
      <sz val="11"/>
      <color rgb="FFFF0000"/>
      <name val="Arial"/>
      <family val="2"/>
    </font>
    <font>
      <b/>
      <sz val="11"/>
      <color rgb="FFFF0000"/>
      <name val="Arial"/>
      <family val="2"/>
    </font>
    <font>
      <b/>
      <sz val="11"/>
      <color theme="1"/>
      <name val="Arial"/>
      <family val="2"/>
    </font>
    <font>
      <b/>
      <sz val="14"/>
      <color theme="0"/>
      <name val="Arial"/>
      <family val="2"/>
    </font>
    <font>
      <b/>
      <sz val="14"/>
      <color theme="1"/>
      <name val="Arial"/>
      <family val="2"/>
    </font>
    <font>
      <b/>
      <sz val="11"/>
      <name val="Arial"/>
      <family val="2"/>
    </font>
    <font>
      <u/>
      <sz val="11"/>
      <color theme="10"/>
      <name val="Arial"/>
      <family val="2"/>
    </font>
    <font>
      <vertAlign val="subscript"/>
      <sz val="11"/>
      <color theme="1"/>
      <name val="Arial"/>
      <family val="2"/>
    </font>
    <font>
      <sz val="11"/>
      <color theme="7" tint="0.79998168889431442"/>
      <name val="Arial"/>
      <family val="2"/>
    </font>
    <font>
      <b/>
      <vertAlign val="subscript"/>
      <sz val="11"/>
      <color theme="1"/>
      <name val="Arial"/>
      <family val="2"/>
    </font>
    <font>
      <i/>
      <sz val="11"/>
      <color theme="1"/>
      <name val="Arial"/>
      <family val="2"/>
    </font>
    <font>
      <sz val="11"/>
      <color rgb="FF4D5156"/>
      <name val="Arial"/>
      <family val="2"/>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theme="5" tint="0.59996337778862885"/>
      </left>
      <right/>
      <top style="medium">
        <color indexed="64"/>
      </top>
      <bottom style="thin">
        <color rgb="FFD3D3D3"/>
      </bottom>
      <diagonal/>
    </border>
    <border>
      <left/>
      <right/>
      <top style="medium">
        <color indexed="64"/>
      </top>
      <bottom style="thin">
        <color rgb="FFD3D3D3"/>
      </bottom>
      <diagonal/>
    </border>
    <border>
      <left/>
      <right style="thin">
        <color rgb="FFD3D3D3"/>
      </right>
      <top style="medium">
        <color indexed="64"/>
      </top>
      <bottom style="thin">
        <color rgb="FFD3D3D3"/>
      </bottom>
      <diagonal/>
    </border>
    <border>
      <left style="thin">
        <color rgb="FFD3D3D3"/>
      </left>
      <right/>
      <top style="medium">
        <color indexed="64"/>
      </top>
      <bottom style="thin">
        <color rgb="FFD3D3D3"/>
      </bottom>
      <diagonal/>
    </border>
    <border>
      <left style="medium">
        <color indexed="64"/>
      </left>
      <right style="thin">
        <color indexed="64"/>
      </right>
      <top/>
      <bottom/>
      <diagonal/>
    </border>
  </borders>
  <cellStyleXfs count="4">
    <xf numFmtId="0" fontId="0" fillId="0" borderId="0"/>
    <xf numFmtId="165" fontId="11" fillId="0" borderId="0" applyFont="0" applyFill="0" applyBorder="0" applyAlignment="0" applyProtection="0"/>
    <xf numFmtId="164" fontId="11" fillId="0" borderId="0" applyFont="0" applyFill="0" applyBorder="0" applyAlignment="0" applyProtection="0"/>
    <xf numFmtId="0" fontId="12" fillId="0" borderId="0" applyNumberFormat="0" applyFill="0" applyBorder="0" applyAlignment="0" applyProtection="0"/>
  </cellStyleXfs>
  <cellXfs count="616">
    <xf numFmtId="0" fontId="0" fillId="0" borderId="0" xfId="0"/>
    <xf numFmtId="0" fontId="9" fillId="0" borderId="0" xfId="0" applyFont="1"/>
    <xf numFmtId="0" fontId="0" fillId="2" borderId="3" xfId="0" applyFill="1" applyBorder="1"/>
    <xf numFmtId="0" fontId="0" fillId="2" borderId="38" xfId="0" applyFill="1" applyBorder="1"/>
    <xf numFmtId="0" fontId="0" fillId="2" borderId="22" xfId="0" applyFill="1" applyBorder="1"/>
    <xf numFmtId="0" fontId="0" fillId="2" borderId="76" xfId="0" applyFill="1" applyBorder="1"/>
    <xf numFmtId="0" fontId="0" fillId="2" borderId="38" xfId="0" applyFill="1" applyBorder="1" applyAlignment="1">
      <alignment horizontal="left" vertical="center"/>
    </xf>
    <xf numFmtId="0" fontId="0" fillId="2" borderId="31" xfId="0" applyFill="1" applyBorder="1" applyAlignment="1">
      <alignment horizontal="left" vertical="center"/>
    </xf>
    <xf numFmtId="0" fontId="10" fillId="2" borderId="22" xfId="0" applyFont="1" applyFill="1" applyBorder="1"/>
    <xf numFmtId="0" fontId="10" fillId="2" borderId="127" xfId="0" applyFont="1" applyFill="1" applyBorder="1"/>
    <xf numFmtId="0" fontId="9" fillId="2" borderId="3" xfId="0" applyFont="1" applyFill="1" applyBorder="1"/>
    <xf numFmtId="174" fontId="15" fillId="2" borderId="3" xfId="0" applyNumberFormat="1" applyFont="1" applyFill="1" applyBorder="1" applyAlignment="1">
      <alignment horizontal="right"/>
    </xf>
    <xf numFmtId="173" fontId="15" fillId="2" borderId="3" xfId="0" applyNumberFormat="1" applyFont="1" applyFill="1" applyBorder="1" applyAlignment="1"/>
    <xf numFmtId="175" fontId="15" fillId="2" borderId="3" xfId="0" applyNumberFormat="1" applyFont="1" applyFill="1" applyBorder="1" applyAlignment="1"/>
    <xf numFmtId="4" fontId="15" fillId="2" borderId="3" xfId="0" applyNumberFormat="1" applyFont="1" applyFill="1" applyBorder="1" applyAlignment="1"/>
    <xf numFmtId="0" fontId="0" fillId="2" borderId="38" xfId="0" applyFont="1" applyFill="1" applyBorder="1" applyAlignment="1">
      <alignment horizontal="left" vertical="center"/>
    </xf>
    <xf numFmtId="0" fontId="0" fillId="2" borderId="3" xfId="0" applyFont="1" applyFill="1" applyBorder="1"/>
    <xf numFmtId="0" fontId="0" fillId="2" borderId="76" xfId="0" applyFill="1" applyBorder="1" applyAlignment="1">
      <alignment horizontal="left" vertical="center"/>
    </xf>
    <xf numFmtId="174" fontId="15" fillId="2" borderId="3" xfId="0" applyNumberFormat="1" applyFont="1" applyFill="1" applyBorder="1" applyAlignment="1">
      <alignment wrapText="1"/>
    </xf>
    <xf numFmtId="176" fontId="15" fillId="2" borderId="3" xfId="0" applyNumberFormat="1" applyFont="1" applyFill="1" applyBorder="1" applyAlignment="1">
      <alignment wrapText="1"/>
    </xf>
    <xf numFmtId="177" fontId="15" fillId="2" borderId="3" xfId="0" applyNumberFormat="1" applyFont="1" applyFill="1" applyBorder="1" applyAlignment="1"/>
    <xf numFmtId="177" fontId="10" fillId="2" borderId="3" xfId="0" applyNumberFormat="1" applyFont="1" applyFill="1" applyBorder="1" applyAlignment="1"/>
    <xf numFmtId="0" fontId="0" fillId="2" borderId="3" xfId="0" applyFill="1" applyBorder="1" applyAlignment="1">
      <alignment horizontal="left" vertical="center"/>
    </xf>
    <xf numFmtId="175" fontId="15" fillId="2" borderId="3" xfId="0" applyNumberFormat="1" applyFont="1" applyFill="1" applyBorder="1" applyAlignment="1">
      <alignment vertical="center"/>
    </xf>
    <xf numFmtId="178" fontId="15" fillId="2" borderId="3" xfId="0" applyNumberFormat="1" applyFont="1" applyFill="1" applyBorder="1" applyAlignment="1">
      <alignment vertical="center"/>
    </xf>
    <xf numFmtId="173" fontId="0" fillId="2" borderId="3" xfId="0" applyNumberFormat="1" applyFont="1" applyFill="1" applyBorder="1" applyAlignment="1"/>
    <xf numFmtId="179" fontId="15" fillId="2" borderId="3" xfId="0" applyNumberFormat="1" applyFont="1" applyFill="1" applyBorder="1" applyAlignment="1">
      <alignment vertical="center"/>
    </xf>
    <xf numFmtId="179" fontId="15" fillId="2" borderId="3" xfId="0" applyNumberFormat="1" applyFont="1" applyFill="1" applyBorder="1" applyAlignment="1"/>
    <xf numFmtId="0" fontId="15" fillId="2" borderId="3" xfId="1" applyNumberFormat="1" applyFont="1" applyFill="1" applyBorder="1" applyAlignment="1"/>
    <xf numFmtId="4" fontId="15" fillId="2" borderId="3" xfId="1" applyNumberFormat="1" applyFont="1" applyFill="1" applyBorder="1" applyAlignment="1"/>
    <xf numFmtId="1" fontId="0" fillId="2" borderId="3" xfId="0" applyNumberFormat="1" applyFill="1" applyBorder="1" applyAlignment="1"/>
    <xf numFmtId="0" fontId="0" fillId="2" borderId="31" xfId="0" applyFill="1" applyBorder="1"/>
    <xf numFmtId="0" fontId="0" fillId="2" borderId="34" xfId="0" applyFill="1" applyBorder="1"/>
    <xf numFmtId="174" fontId="15" fillId="2" borderId="3" xfId="0" applyNumberFormat="1" applyFont="1" applyFill="1" applyBorder="1" applyAlignment="1"/>
    <xf numFmtId="178" fontId="15" fillId="2" borderId="3" xfId="0" applyNumberFormat="1" applyFont="1" applyFill="1" applyBorder="1" applyAlignment="1"/>
    <xf numFmtId="174" fontId="15" fillId="2" borderId="3" xfId="0" applyNumberFormat="1" applyFont="1" applyFill="1" applyBorder="1" applyAlignment="1">
      <alignment horizontal="right" vertical="center"/>
    </xf>
    <xf numFmtId="174" fontId="15" fillId="7" borderId="128" xfId="0" applyNumberFormat="1" applyFont="1" applyFill="1" applyBorder="1" applyAlignment="1">
      <alignment horizontal="right"/>
    </xf>
    <xf numFmtId="173" fontId="15" fillId="7" borderId="128" xfId="0" applyNumberFormat="1" applyFont="1" applyFill="1" applyBorder="1" applyAlignment="1">
      <alignment horizontal="right"/>
    </xf>
    <xf numFmtId="175" fontId="15" fillId="7" borderId="128" xfId="0" applyNumberFormat="1" applyFont="1" applyFill="1" applyBorder="1" applyAlignment="1">
      <alignment horizontal="right"/>
    </xf>
    <xf numFmtId="4" fontId="15" fillId="7" borderId="128" xfId="0" applyNumberFormat="1" applyFont="1" applyFill="1" applyBorder="1" applyAlignment="1">
      <alignment horizontal="right"/>
    </xf>
    <xf numFmtId="174" fontId="15" fillId="7" borderId="128" xfId="0" applyNumberFormat="1" applyFont="1" applyFill="1" applyBorder="1" applyAlignment="1">
      <alignment horizontal="right" wrapText="1"/>
    </xf>
    <xf numFmtId="176" fontId="15" fillId="7" borderId="128" xfId="0" applyNumberFormat="1" applyFont="1" applyFill="1" applyBorder="1" applyAlignment="1">
      <alignment horizontal="right" wrapText="1"/>
    </xf>
    <xf numFmtId="177" fontId="15" fillId="7" borderId="128" xfId="0" applyNumberFormat="1" applyFont="1" applyFill="1" applyBorder="1" applyAlignment="1">
      <alignment horizontal="right"/>
    </xf>
    <xf numFmtId="177" fontId="10" fillId="7" borderId="18" xfId="0" applyNumberFormat="1" applyFont="1" applyFill="1" applyBorder="1" applyAlignment="1">
      <alignment horizontal="right"/>
    </xf>
    <xf numFmtId="175" fontId="15" fillId="7" borderId="128" xfId="0" applyNumberFormat="1" applyFont="1" applyFill="1" applyBorder="1" applyAlignment="1">
      <alignment horizontal="right" vertical="center"/>
    </xf>
    <xf numFmtId="178" fontId="15" fillId="7" borderId="128"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5" fillId="7" borderId="128" xfId="0" applyNumberFormat="1" applyFont="1" applyFill="1" applyBorder="1" applyAlignment="1">
      <alignment horizontal="right" vertical="center"/>
    </xf>
    <xf numFmtId="179" fontId="15" fillId="7" borderId="128" xfId="0" applyNumberFormat="1" applyFont="1" applyFill="1" applyBorder="1" applyAlignment="1">
      <alignment horizontal="right"/>
    </xf>
    <xf numFmtId="0" fontId="15" fillId="7" borderId="18" xfId="1" applyNumberFormat="1" applyFont="1" applyFill="1" applyBorder="1" applyAlignment="1">
      <alignment horizontal="right"/>
    </xf>
    <xf numFmtId="4" fontId="15" fillId="7" borderId="128" xfId="1" applyNumberFormat="1" applyFont="1" applyFill="1" applyBorder="1" applyAlignment="1">
      <alignment horizontal="right"/>
    </xf>
    <xf numFmtId="1" fontId="0" fillId="14" borderId="18" xfId="0" applyNumberFormat="1" applyFill="1" applyBorder="1" applyAlignment="1">
      <alignment horizontal="right"/>
    </xf>
    <xf numFmtId="174" fontId="15" fillId="7" borderId="129" xfId="0" applyNumberFormat="1" applyFont="1" applyFill="1" applyBorder="1" applyAlignment="1">
      <alignment horizontal="right" wrapText="1"/>
    </xf>
    <xf numFmtId="178" fontId="15" fillId="7" borderId="128" xfId="0" applyNumberFormat="1" applyFont="1" applyFill="1" applyBorder="1" applyAlignment="1">
      <alignment horizontal="right"/>
    </xf>
    <xf numFmtId="174" fontId="15" fillId="7" borderId="128" xfId="0" applyNumberFormat="1" applyFont="1" applyFill="1" applyBorder="1" applyAlignment="1">
      <alignment horizontal="righ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19" fillId="0" borderId="40" xfId="0" applyFont="1" applyFill="1" applyBorder="1" applyAlignment="1">
      <alignment horizontal="left" vertical="center" wrapText="1"/>
    </xf>
    <xf numFmtId="0" fontId="19" fillId="0" borderId="3" xfId="0" applyFont="1" applyBorder="1" applyAlignment="1">
      <alignment horizontal="left" wrapText="1"/>
    </xf>
    <xf numFmtId="0" fontId="19" fillId="0" borderId="8" xfId="0" applyFont="1" applyBorder="1" applyAlignment="1">
      <alignment horizontal="left" vertical="center" wrapText="1"/>
    </xf>
    <xf numFmtId="0" fontId="21" fillId="0" borderId="3" xfId="0" applyFont="1" applyBorder="1" applyAlignment="1">
      <alignment horizontal="left" wrapText="1"/>
    </xf>
    <xf numFmtId="0" fontId="21" fillId="0" borderId="8" xfId="0" applyFont="1" applyBorder="1" applyAlignment="1">
      <alignment horizontal="left" vertical="center" wrapText="1"/>
    </xf>
    <xf numFmtId="0" fontId="19" fillId="0" borderId="3" xfId="0" applyNumberFormat="1" applyFont="1" applyFill="1" applyBorder="1" applyAlignment="1">
      <alignment horizontal="left" wrapText="1"/>
    </xf>
    <xf numFmtId="0" fontId="19" fillId="0" borderId="8" xfId="0" applyNumberFormat="1" applyFont="1" applyFill="1" applyBorder="1" applyAlignment="1">
      <alignment horizontal="left" wrapText="1"/>
    </xf>
    <xf numFmtId="0" fontId="19" fillId="0" borderId="0" xfId="0" applyFont="1" applyAlignment="1">
      <alignment horizontal="left" vertical="center"/>
    </xf>
    <xf numFmtId="0" fontId="21" fillId="2" borderId="3" xfId="0" applyFont="1" applyFill="1" applyBorder="1" applyAlignment="1">
      <alignment horizontal="left" vertical="center" wrapText="1"/>
    </xf>
    <xf numFmtId="0" fontId="25" fillId="25" borderId="16" xfId="0" applyFont="1" applyFill="1" applyBorder="1" applyAlignment="1">
      <alignment horizontal="left" vertical="center"/>
    </xf>
    <xf numFmtId="0" fontId="25" fillId="25" borderId="40" xfId="0" applyFont="1" applyFill="1" applyBorder="1" applyAlignment="1">
      <alignment horizontal="left" vertical="center"/>
    </xf>
    <xf numFmtId="0" fontId="8" fillId="0" borderId="2" xfId="0" applyFont="1" applyBorder="1" applyAlignment="1">
      <alignment horizontal="left"/>
    </xf>
    <xf numFmtId="0" fontId="8" fillId="0" borderId="1" xfId="0" applyFont="1" applyBorder="1" applyAlignment="1">
      <alignment horizontal="left"/>
    </xf>
    <xf numFmtId="0" fontId="26" fillId="6" borderId="0" xfId="0" applyFont="1" applyFill="1" applyBorder="1" applyAlignment="1">
      <alignment horizontal="left" vertical="center"/>
    </xf>
    <xf numFmtId="0" fontId="24" fillId="6" borderId="42" xfId="0" applyFont="1" applyFill="1" applyBorder="1" applyAlignment="1">
      <alignment horizontal="left"/>
    </xf>
    <xf numFmtId="0" fontId="24" fillId="11" borderId="97" xfId="0" applyFont="1" applyFill="1" applyBorder="1" applyAlignment="1">
      <alignment horizontal="left"/>
    </xf>
    <xf numFmtId="0" fontId="24" fillId="11" borderId="63" xfId="0" applyFont="1" applyFill="1" applyBorder="1" applyAlignment="1">
      <alignment horizontal="left"/>
    </xf>
    <xf numFmtId="0" fontId="24" fillId="11" borderId="61" xfId="0" applyFont="1" applyFill="1" applyBorder="1" applyAlignment="1">
      <alignment horizontal="left"/>
    </xf>
    <xf numFmtId="0" fontId="24" fillId="11" borderId="0" xfId="0" applyFont="1" applyFill="1" applyBorder="1" applyAlignment="1">
      <alignment horizontal="left"/>
    </xf>
    <xf numFmtId="0" fontId="24" fillId="11" borderId="42" xfId="0" applyFont="1" applyFill="1" applyBorder="1" applyAlignment="1">
      <alignment horizontal="left"/>
    </xf>
    <xf numFmtId="0" fontId="24" fillId="11" borderId="98" xfId="0" applyFont="1" applyFill="1" applyBorder="1" applyAlignment="1">
      <alignment horizontal="left"/>
    </xf>
    <xf numFmtId="0" fontId="8" fillId="11" borderId="64" xfId="0" applyFont="1" applyFill="1" applyBorder="1" applyAlignment="1">
      <alignment horizontal="left" vertical="top"/>
    </xf>
    <xf numFmtId="0" fontId="24" fillId="11" borderId="95" xfId="0" applyFont="1" applyFill="1" applyBorder="1" applyAlignment="1">
      <alignment horizontal="left"/>
    </xf>
    <xf numFmtId="0" fontId="24" fillId="11" borderId="99" xfId="0" applyFont="1" applyFill="1" applyBorder="1" applyAlignment="1">
      <alignment horizontal="left"/>
    </xf>
    <xf numFmtId="0" fontId="8" fillId="2" borderId="92" xfId="0" applyFont="1" applyFill="1" applyBorder="1" applyAlignment="1">
      <alignment horizontal="left" vertical="center" wrapText="1"/>
    </xf>
    <xf numFmtId="0" fontId="24" fillId="11" borderId="94" xfId="0" applyFont="1" applyFill="1" applyBorder="1" applyAlignment="1">
      <alignment horizontal="left"/>
    </xf>
    <xf numFmtId="0" fontId="24" fillId="11" borderId="100" xfId="0" applyFont="1" applyFill="1" applyBorder="1" applyAlignment="1">
      <alignment horizontal="left"/>
    </xf>
    <xf numFmtId="0" fontId="24" fillId="11" borderId="59" xfId="0" applyFont="1" applyFill="1" applyBorder="1" applyAlignment="1">
      <alignment horizontal="left"/>
    </xf>
    <xf numFmtId="0" fontId="8" fillId="2" borderId="92" xfId="0" applyFont="1" applyFill="1" applyBorder="1" applyAlignment="1">
      <alignment horizontal="left" vertical="center"/>
    </xf>
    <xf numFmtId="0" fontId="24" fillId="11" borderId="91" xfId="0" applyFont="1" applyFill="1" applyBorder="1" applyAlignment="1">
      <alignment horizontal="left"/>
    </xf>
    <xf numFmtId="0" fontId="24" fillId="11" borderId="41" xfId="0" applyFont="1" applyFill="1" applyBorder="1" applyAlignment="1">
      <alignment horizontal="left"/>
    </xf>
    <xf numFmtId="0" fontId="24" fillId="23" borderId="4" xfId="0" applyFont="1" applyFill="1" applyBorder="1" applyAlignment="1">
      <alignment horizontal="left" vertical="center"/>
    </xf>
    <xf numFmtId="0" fontId="24" fillId="23" borderId="5" xfId="0" applyFont="1" applyFill="1" applyBorder="1" applyAlignment="1">
      <alignment horizontal="left" vertical="center"/>
    </xf>
    <xf numFmtId="0" fontId="24" fillId="23" borderId="6" xfId="0" applyFont="1" applyFill="1" applyBorder="1" applyAlignment="1">
      <alignment horizontal="left" vertical="center"/>
    </xf>
    <xf numFmtId="0" fontId="8" fillId="2" borderId="7" xfId="0" applyFont="1" applyFill="1" applyBorder="1" applyAlignment="1">
      <alignment horizontal="left"/>
    </xf>
    <xf numFmtId="0" fontId="8" fillId="2" borderId="3" xfId="0" applyFont="1" applyFill="1" applyBorder="1" applyAlignment="1">
      <alignment horizontal="left"/>
    </xf>
    <xf numFmtId="2" fontId="8" fillId="2" borderId="3" xfId="0" applyNumberFormat="1" applyFont="1" applyFill="1" applyBorder="1" applyAlignment="1">
      <alignment horizontal="left"/>
    </xf>
    <xf numFmtId="0" fontId="8" fillId="12" borderId="8" xfId="0" applyFont="1" applyFill="1" applyBorder="1" applyAlignment="1">
      <alignment horizontal="left"/>
    </xf>
    <xf numFmtId="0" fontId="8" fillId="2" borderId="9" xfId="0" applyFont="1" applyFill="1" applyBorder="1" applyAlignment="1">
      <alignment horizontal="left"/>
    </xf>
    <xf numFmtId="0" fontId="8" fillId="2" borderId="10" xfId="0" applyFont="1" applyFill="1" applyBorder="1" applyAlignment="1">
      <alignment horizontal="left"/>
    </xf>
    <xf numFmtId="0" fontId="8" fillId="12" borderId="11" xfId="0" applyFont="1" applyFill="1" applyBorder="1" applyAlignment="1">
      <alignment horizontal="left"/>
    </xf>
    <xf numFmtId="0" fontId="8" fillId="11" borderId="60" xfId="0" applyFont="1" applyFill="1" applyBorder="1" applyAlignment="1">
      <alignment horizontal="left"/>
    </xf>
    <xf numFmtId="0" fontId="24" fillId="11" borderId="0" xfId="0" applyFont="1" applyFill="1" applyBorder="1" applyAlignment="1">
      <alignment horizontal="left" vertical="top"/>
    </xf>
    <xf numFmtId="0" fontId="8" fillId="11" borderId="0" xfId="0" applyFont="1" applyFill="1" applyBorder="1" applyAlignment="1">
      <alignment horizontal="left" vertical="top"/>
    </xf>
    <xf numFmtId="169" fontId="8" fillId="2" borderId="92" xfId="0" applyNumberFormat="1" applyFont="1" applyFill="1" applyBorder="1" applyAlignment="1">
      <alignment horizontal="left" vertical="center"/>
    </xf>
    <xf numFmtId="0" fontId="21" fillId="0" borderId="0" xfId="0" applyFont="1" applyAlignment="1">
      <alignment horizontal="left" vertical="top" wrapText="1"/>
    </xf>
    <xf numFmtId="0" fontId="8" fillId="2" borderId="92" xfId="0" applyNumberFormat="1" applyFont="1" applyFill="1" applyBorder="1" applyAlignment="1">
      <alignment horizontal="left" vertical="center"/>
    </xf>
    <xf numFmtId="0" fontId="26" fillId="22" borderId="101" xfId="0" applyFont="1" applyFill="1" applyBorder="1" applyAlignment="1">
      <alignment horizontal="left" vertical="center"/>
    </xf>
    <xf numFmtId="0" fontId="26" fillId="22" borderId="90" xfId="0" applyFont="1" applyFill="1" applyBorder="1" applyAlignment="1">
      <alignment horizontal="left" vertical="center"/>
    </xf>
    <xf numFmtId="0" fontId="26" fillId="22" borderId="102" xfId="0" applyFont="1" applyFill="1" applyBorder="1" applyAlignment="1">
      <alignment horizontal="left" vertical="center"/>
    </xf>
    <xf numFmtId="0" fontId="26" fillId="21" borderId="41" xfId="0" applyFont="1" applyFill="1" applyBorder="1" applyAlignment="1">
      <alignment horizontal="left" vertical="center"/>
    </xf>
    <xf numFmtId="0" fontId="26" fillId="21" borderId="0" xfId="0" applyFont="1" applyFill="1" applyBorder="1" applyAlignment="1">
      <alignment horizontal="left" vertical="center"/>
    </xf>
    <xf numFmtId="0" fontId="26" fillId="21" borderId="103" xfId="0" applyFont="1" applyFill="1" applyBorder="1" applyAlignment="1">
      <alignment horizontal="left" vertical="center"/>
    </xf>
    <xf numFmtId="0" fontId="27" fillId="20" borderId="104" xfId="0" applyFont="1" applyFill="1" applyBorder="1" applyAlignment="1">
      <alignment horizontal="left"/>
    </xf>
    <xf numFmtId="0" fontId="27" fillId="20" borderId="0" xfId="0" applyFont="1" applyFill="1" applyBorder="1" applyAlignment="1">
      <alignment horizontal="left"/>
    </xf>
    <xf numFmtId="0" fontId="27" fillId="20" borderId="42" xfId="0" applyFont="1" applyFill="1" applyBorder="1" applyAlignment="1">
      <alignment horizontal="left"/>
    </xf>
    <xf numFmtId="0" fontId="27" fillId="20" borderId="122" xfId="0" applyFont="1" applyFill="1" applyBorder="1" applyAlignment="1">
      <alignment horizontal="left"/>
    </xf>
    <xf numFmtId="0" fontId="27" fillId="20" borderId="105" xfId="0" applyFont="1" applyFill="1" applyBorder="1" applyAlignment="1">
      <alignment horizontal="left" vertical="top"/>
    </xf>
    <xf numFmtId="0" fontId="27" fillId="20" borderId="41" xfId="0" applyFont="1" applyFill="1" applyBorder="1" applyAlignment="1">
      <alignment horizontal="left" vertical="top"/>
    </xf>
    <xf numFmtId="0" fontId="27" fillId="20" borderId="41" xfId="0" applyFont="1" applyFill="1" applyBorder="1" applyAlignment="1">
      <alignment horizontal="left"/>
    </xf>
    <xf numFmtId="0" fontId="26" fillId="21" borderId="42" xfId="0" applyFont="1" applyFill="1" applyBorder="1" applyAlignment="1">
      <alignment horizontal="left" vertical="center"/>
    </xf>
    <xf numFmtId="0" fontId="27" fillId="20" borderId="106" xfId="0" applyFont="1" applyFill="1" applyBorder="1" applyAlignment="1">
      <alignment horizontal="left" vertical="center"/>
    </xf>
    <xf numFmtId="0" fontId="27" fillId="20" borderId="106" xfId="0" applyFont="1" applyFill="1" applyBorder="1" applyAlignment="1">
      <alignment horizontal="left" vertical="top"/>
    </xf>
    <xf numFmtId="0" fontId="21" fillId="20" borderId="88" xfId="0" applyFont="1" applyFill="1" applyBorder="1" applyAlignment="1">
      <alignment horizontal="left" vertical="top"/>
    </xf>
    <xf numFmtId="0" fontId="27" fillId="20" borderId="0" xfId="0" applyFont="1" applyFill="1" applyBorder="1" applyAlignment="1">
      <alignment horizontal="left" vertical="top" wrapText="1"/>
    </xf>
    <xf numFmtId="0" fontId="24" fillId="22" borderId="4" xfId="0" applyFont="1" applyFill="1" applyBorder="1" applyAlignment="1">
      <alignment horizontal="left" vertical="center"/>
    </xf>
    <xf numFmtId="0" fontId="8" fillId="2" borderId="7" xfId="0" applyFont="1" applyFill="1" applyBorder="1" applyAlignment="1">
      <alignment horizontal="left" wrapText="1"/>
    </xf>
    <xf numFmtId="0" fontId="21" fillId="20" borderId="0" xfId="0" applyFont="1" applyFill="1" applyBorder="1" applyAlignment="1">
      <alignment horizontal="left" vertical="top"/>
    </xf>
    <xf numFmtId="0" fontId="24" fillId="22" borderId="5" xfId="0" applyFont="1" applyFill="1" applyBorder="1" applyAlignment="1">
      <alignment horizontal="left" vertical="center"/>
    </xf>
    <xf numFmtId="0" fontId="24" fillId="22" borderId="6" xfId="0" applyFont="1" applyFill="1" applyBorder="1" applyAlignment="1">
      <alignment horizontal="left" vertical="center"/>
    </xf>
    <xf numFmtId="0" fontId="27" fillId="2" borderId="130" xfId="0" applyFont="1" applyFill="1" applyBorder="1" applyAlignment="1">
      <alignment horizontal="left"/>
    </xf>
    <xf numFmtId="0" fontId="21" fillId="0" borderId="8" xfId="0" applyNumberFormat="1" applyFont="1" applyFill="1" applyBorder="1" applyAlignment="1">
      <alignment horizontal="left" wrapText="1"/>
    </xf>
    <xf numFmtId="0" fontId="27" fillId="2" borderId="131" xfId="0" applyFont="1" applyFill="1" applyBorder="1" applyAlignment="1">
      <alignment horizontal="left"/>
    </xf>
    <xf numFmtId="0" fontId="28" fillId="0" borderId="3" xfId="3" applyNumberFormat="1" applyFont="1" applyFill="1" applyBorder="1" applyAlignment="1">
      <alignment horizontal="left" wrapText="1"/>
    </xf>
    <xf numFmtId="0" fontId="8" fillId="2" borderId="19" xfId="0" applyFont="1" applyFill="1" applyBorder="1" applyAlignment="1">
      <alignment horizontal="left"/>
    </xf>
    <xf numFmtId="0" fontId="8" fillId="0" borderId="52" xfId="0" applyFont="1" applyBorder="1" applyAlignment="1">
      <alignment horizontal="left"/>
    </xf>
    <xf numFmtId="0" fontId="21" fillId="0" borderId="134" xfId="0" applyNumberFormat="1" applyFont="1" applyFill="1" applyBorder="1" applyAlignment="1">
      <alignment horizontal="left" vertical="top" wrapText="1"/>
    </xf>
    <xf numFmtId="0" fontId="21" fillId="0" borderId="135" xfId="0" applyNumberFormat="1" applyFont="1" applyFill="1" applyBorder="1" applyAlignment="1">
      <alignment horizontal="left" vertical="top" wrapText="1"/>
    </xf>
    <xf numFmtId="0" fontId="27" fillId="20" borderId="106" xfId="0" applyFont="1" applyFill="1" applyBorder="1" applyAlignment="1">
      <alignment horizontal="left"/>
    </xf>
    <xf numFmtId="0" fontId="27" fillId="20" borderId="86" xfId="0" applyFont="1" applyFill="1" applyBorder="1" applyAlignment="1">
      <alignment horizontal="left"/>
    </xf>
    <xf numFmtId="0" fontId="21" fillId="20" borderId="84" xfId="0" applyFont="1" applyFill="1" applyBorder="1" applyAlignment="1">
      <alignment horizontal="left" vertical="top"/>
    </xf>
    <xf numFmtId="0" fontId="27" fillId="20" borderId="84" xfId="0" applyFont="1" applyFill="1" applyBorder="1" applyAlignment="1">
      <alignment horizontal="left"/>
    </xf>
    <xf numFmtId="0" fontId="26" fillId="2" borderId="132" xfId="0" applyFont="1" applyFill="1" applyBorder="1" applyAlignment="1">
      <alignment horizontal="left" vertical="center"/>
    </xf>
    <xf numFmtId="0" fontId="26" fillId="3" borderId="107" xfId="0" applyFont="1" applyFill="1" applyBorder="1" applyAlignment="1">
      <alignment horizontal="left" vertical="center"/>
    </xf>
    <xf numFmtId="0" fontId="26" fillId="3" borderId="83" xfId="0" applyFont="1" applyFill="1" applyBorder="1" applyAlignment="1">
      <alignment horizontal="left" vertical="center"/>
    </xf>
    <xf numFmtId="0" fontId="26" fillId="3" borderId="0" xfId="0" applyFont="1" applyFill="1" applyBorder="1" applyAlignment="1">
      <alignment horizontal="left" vertical="center"/>
    </xf>
    <xf numFmtId="0" fontId="26" fillId="3" borderId="42" xfId="0" applyFont="1" applyFill="1" applyBorder="1" applyAlignment="1">
      <alignment horizontal="left" vertical="center"/>
    </xf>
    <xf numFmtId="0" fontId="26" fillId="18" borderId="41" xfId="0" applyFont="1" applyFill="1" applyBorder="1" applyAlignment="1">
      <alignment horizontal="left" vertical="center"/>
    </xf>
    <xf numFmtId="0" fontId="26" fillId="18" borderId="0" xfId="0" applyFont="1" applyFill="1" applyBorder="1" applyAlignment="1">
      <alignment horizontal="left" vertical="center"/>
    </xf>
    <xf numFmtId="0" fontId="26" fillId="18" borderId="42" xfId="0" applyFont="1" applyFill="1" applyBorder="1" applyAlignment="1">
      <alignment horizontal="left" vertical="center"/>
    </xf>
    <xf numFmtId="0" fontId="24" fillId="4" borderId="108" xfId="0" applyFont="1" applyFill="1" applyBorder="1" applyAlignment="1">
      <alignment horizontal="left"/>
    </xf>
    <xf numFmtId="0" fontId="24" fillId="4" borderId="80" xfId="0" applyFont="1" applyFill="1" applyBorder="1" applyAlignment="1">
      <alignment horizontal="left"/>
    </xf>
    <xf numFmtId="0" fontId="24" fillId="4" borderId="0" xfId="0" applyFont="1" applyFill="1" applyBorder="1" applyAlignment="1">
      <alignment horizontal="left"/>
    </xf>
    <xf numFmtId="0" fontId="24" fillId="4" borderId="42" xfId="0" applyFont="1" applyFill="1" applyBorder="1" applyAlignment="1">
      <alignment horizontal="left"/>
    </xf>
    <xf numFmtId="0" fontId="24" fillId="4" borderId="109" xfId="0" applyFont="1" applyFill="1" applyBorder="1" applyAlignment="1">
      <alignment horizontal="left"/>
    </xf>
    <xf numFmtId="0" fontId="24" fillId="3" borderId="4" xfId="0" applyFont="1" applyFill="1" applyBorder="1" applyAlignment="1">
      <alignment horizontal="left" vertical="center"/>
    </xf>
    <xf numFmtId="0" fontId="24" fillId="3" borderId="5" xfId="0" applyFont="1" applyFill="1" applyBorder="1" applyAlignment="1">
      <alignment horizontal="left" vertical="center"/>
    </xf>
    <xf numFmtId="0" fontId="24" fillId="3" borderId="6" xfId="0" applyFont="1" applyFill="1" applyBorder="1" applyAlignment="1">
      <alignment horizontal="left" vertical="center"/>
    </xf>
    <xf numFmtId="170" fontId="8" fillId="2" borderId="3" xfId="1" applyNumberFormat="1" applyFont="1" applyFill="1" applyBorder="1" applyAlignment="1">
      <alignment horizontal="left"/>
    </xf>
    <xf numFmtId="0" fontId="8" fillId="12" borderId="8" xfId="0" applyFont="1" applyFill="1" applyBorder="1" applyAlignment="1">
      <alignment horizontal="left" wrapText="1"/>
    </xf>
    <xf numFmtId="0" fontId="24" fillId="4" borderId="81" xfId="0" applyFont="1" applyFill="1" applyBorder="1" applyAlignment="1">
      <alignment horizontal="left"/>
    </xf>
    <xf numFmtId="0" fontId="8" fillId="4" borderId="0" xfId="0" applyFont="1" applyFill="1" applyBorder="1" applyAlignment="1">
      <alignment horizontal="left" vertical="top" wrapText="1"/>
    </xf>
    <xf numFmtId="0" fontId="8" fillId="2" borderId="3" xfId="0" applyFont="1" applyFill="1" applyBorder="1" applyAlignment="1">
      <alignment horizontal="left" vertical="top" wrapText="1"/>
    </xf>
    <xf numFmtId="0" fontId="30" fillId="4" borderId="0" xfId="0" applyFont="1" applyFill="1" applyBorder="1" applyAlignment="1">
      <alignment horizontal="left" vertical="top" wrapText="1"/>
    </xf>
    <xf numFmtId="0" fontId="24" fillId="3" borderId="21" xfId="0" applyFont="1" applyFill="1" applyBorder="1" applyAlignment="1">
      <alignment horizontal="left" vertical="center"/>
    </xf>
    <xf numFmtId="0" fontId="8" fillId="2" borderId="22" xfId="0" applyFont="1" applyFill="1" applyBorder="1" applyAlignment="1">
      <alignment horizontal="left"/>
    </xf>
    <xf numFmtId="170" fontId="8" fillId="0" borderId="1" xfId="1" applyNumberFormat="1" applyFont="1" applyBorder="1" applyAlignment="1"/>
    <xf numFmtId="172" fontId="8" fillId="2" borderId="3" xfId="0" applyNumberFormat="1" applyFont="1" applyFill="1" applyBorder="1" applyAlignment="1">
      <alignment horizontal="left"/>
    </xf>
    <xf numFmtId="173" fontId="8" fillId="2" borderId="3" xfId="0" applyNumberFormat="1" applyFont="1" applyFill="1" applyBorder="1" applyAlignment="1">
      <alignment horizontal="left"/>
    </xf>
    <xf numFmtId="166" fontId="8" fillId="2" borderId="3" xfId="1" applyNumberFormat="1" applyFont="1" applyFill="1" applyBorder="1" applyAlignment="1">
      <alignment horizontal="left"/>
    </xf>
    <xf numFmtId="170" fontId="8" fillId="2" borderId="3" xfId="1" applyNumberFormat="1" applyFont="1" applyFill="1" applyBorder="1" applyAlignment="1"/>
    <xf numFmtId="0" fontId="8" fillId="0" borderId="3" xfId="0" applyFont="1" applyBorder="1" applyAlignment="1"/>
    <xf numFmtId="0" fontId="23" fillId="4" borderId="0" xfId="0" applyFont="1" applyFill="1" applyBorder="1" applyAlignment="1">
      <alignment horizontal="left"/>
    </xf>
    <xf numFmtId="0" fontId="8" fillId="19" borderId="9" xfId="0" applyFont="1" applyFill="1" applyBorder="1" applyAlignment="1">
      <alignment horizontal="left"/>
    </xf>
    <xf numFmtId="0" fontId="8" fillId="19" borderId="23" xfId="0" applyFont="1" applyFill="1" applyBorder="1" applyAlignment="1">
      <alignment horizontal="left"/>
    </xf>
    <xf numFmtId="170" fontId="8" fillId="19" borderId="10" xfId="1" applyNumberFormat="1" applyFont="1" applyFill="1" applyBorder="1" applyAlignment="1">
      <alignment horizontal="left"/>
    </xf>
    <xf numFmtId="172" fontId="8" fillId="19" borderId="10" xfId="0" applyNumberFormat="1" applyFont="1" applyFill="1" applyBorder="1" applyAlignment="1">
      <alignment horizontal="left"/>
    </xf>
    <xf numFmtId="173" fontId="8" fillId="19" borderId="10" xfId="0" applyNumberFormat="1" applyFont="1" applyFill="1" applyBorder="1" applyAlignment="1">
      <alignment horizontal="left"/>
    </xf>
    <xf numFmtId="172" fontId="8" fillId="2" borderId="10" xfId="0" applyNumberFormat="1" applyFont="1" applyFill="1" applyBorder="1" applyAlignment="1">
      <alignment horizontal="left"/>
    </xf>
    <xf numFmtId="171" fontId="8" fillId="2" borderId="10" xfId="1" applyNumberFormat="1" applyFont="1" applyFill="1" applyBorder="1" applyAlignment="1" applyProtection="1">
      <alignment horizontal="left"/>
      <protection locked="0"/>
    </xf>
    <xf numFmtId="0" fontId="24" fillId="12" borderId="11" xfId="0" applyFont="1" applyFill="1" applyBorder="1" applyAlignment="1">
      <alignment horizontal="left"/>
    </xf>
    <xf numFmtId="0" fontId="24" fillId="4" borderId="41" xfId="0" applyFont="1" applyFill="1" applyBorder="1" applyAlignment="1">
      <alignment horizontal="left"/>
    </xf>
    <xf numFmtId="0" fontId="8" fillId="4" borderId="0" xfId="0" applyFont="1" applyFill="1" applyBorder="1" applyAlignment="1">
      <alignment horizontal="left" vertical="top"/>
    </xf>
    <xf numFmtId="0" fontId="8" fillId="24" borderId="124" xfId="0" applyFont="1" applyFill="1" applyBorder="1" applyAlignment="1">
      <alignment horizontal="left"/>
    </xf>
    <xf numFmtId="0" fontId="24" fillId="24" borderId="14" xfId="0" applyFont="1" applyFill="1" applyBorder="1" applyAlignment="1">
      <alignment horizontal="left"/>
    </xf>
    <xf numFmtId="0" fontId="24" fillId="3" borderId="5" xfId="0" applyFont="1" applyFill="1" applyBorder="1" applyAlignment="1">
      <alignment horizontal="left" vertical="center" wrapText="1"/>
    </xf>
    <xf numFmtId="0" fontId="8" fillId="0" borderId="8" xfId="0" applyFont="1" applyFill="1" applyBorder="1" applyAlignment="1">
      <alignment horizontal="left"/>
    </xf>
    <xf numFmtId="170" fontId="8" fillId="2" borderId="76" xfId="1" applyNumberFormat="1" applyFont="1" applyFill="1" applyBorder="1" applyAlignment="1">
      <alignment horizontal="left"/>
    </xf>
    <xf numFmtId="170" fontId="8" fillId="2" borderId="10" xfId="1" applyNumberFormat="1" applyFont="1" applyFill="1" applyBorder="1" applyAlignment="1">
      <alignment horizontal="left"/>
    </xf>
    <xf numFmtId="0" fontId="24" fillId="3" borderId="53" xfId="0" applyFont="1" applyFill="1" applyBorder="1" applyAlignment="1">
      <alignment horizontal="left" vertical="center"/>
    </xf>
    <xf numFmtId="0" fontId="24" fillId="3" borderId="50" xfId="0" applyFont="1" applyFill="1" applyBorder="1" applyAlignment="1">
      <alignment horizontal="left" vertical="center" wrapText="1"/>
    </xf>
    <xf numFmtId="0" fontId="24" fillId="3" borderId="51" xfId="0" applyFont="1" applyFill="1" applyBorder="1" applyAlignment="1">
      <alignment horizontal="left" vertical="center" wrapText="1"/>
    </xf>
    <xf numFmtId="0" fontId="24" fillId="3" borderId="47" xfId="0" applyFont="1" applyFill="1" applyBorder="1" applyAlignment="1">
      <alignment horizontal="left" vertical="center" wrapText="1"/>
    </xf>
    <xf numFmtId="0" fontId="21" fillId="2" borderId="4" xfId="3" applyFont="1" applyFill="1" applyBorder="1" applyAlignment="1">
      <alignment horizontal="left"/>
    </xf>
    <xf numFmtId="0" fontId="8" fillId="2" borderId="5" xfId="0" applyFont="1" applyFill="1" applyBorder="1" applyAlignment="1">
      <alignment horizontal="left"/>
    </xf>
    <xf numFmtId="170" fontId="8" fillId="2" borderId="5" xfId="1" applyNumberFormat="1" applyFont="1" applyFill="1" applyBorder="1" applyAlignment="1">
      <alignment horizontal="left"/>
    </xf>
    <xf numFmtId="0" fontId="8" fillId="2" borderId="50" xfId="0" applyFont="1" applyFill="1" applyBorder="1" applyAlignment="1">
      <alignment horizontal="left"/>
    </xf>
    <xf numFmtId="0" fontId="8" fillId="0" borderId="17" xfId="0" applyFont="1" applyFill="1" applyBorder="1" applyAlignment="1">
      <alignment horizontal="left"/>
    </xf>
    <xf numFmtId="0" fontId="8" fillId="12" borderId="6" xfId="0" applyFont="1" applyFill="1" applyBorder="1" applyAlignment="1">
      <alignment horizontal="left" wrapText="1"/>
    </xf>
    <xf numFmtId="0" fontId="21" fillId="2" borderId="7" xfId="3" applyFont="1" applyFill="1" applyBorder="1" applyAlignment="1">
      <alignment horizontal="left"/>
    </xf>
    <xf numFmtId="0" fontId="8" fillId="0" borderId="18" xfId="0" applyFont="1" applyFill="1" applyBorder="1" applyAlignment="1">
      <alignment horizontal="left"/>
    </xf>
    <xf numFmtId="10" fontId="8" fillId="0" borderId="18" xfId="0" applyNumberFormat="1" applyFont="1" applyFill="1" applyBorder="1" applyAlignment="1">
      <alignment horizontal="left"/>
    </xf>
    <xf numFmtId="0" fontId="21" fillId="2" borderId="7" xfId="3" applyFont="1" applyFill="1" applyBorder="1" applyAlignment="1">
      <alignment horizontal="left" wrapText="1"/>
    </xf>
    <xf numFmtId="9" fontId="8" fillId="0" borderId="18" xfId="0" applyNumberFormat="1" applyFont="1" applyFill="1" applyBorder="1" applyAlignment="1">
      <alignment horizontal="left"/>
    </xf>
    <xf numFmtId="0" fontId="24" fillId="3" borderId="6" xfId="0" applyFont="1" applyFill="1" applyBorder="1" applyAlignment="1">
      <alignment horizontal="left" vertical="center" wrapText="1"/>
    </xf>
    <xf numFmtId="0" fontId="24" fillId="4" borderId="0" xfId="0" applyFont="1" applyFill="1" applyBorder="1" applyAlignment="1">
      <alignment horizontal="left" vertical="top"/>
    </xf>
    <xf numFmtId="0" fontId="23" fillId="4" borderId="0" xfId="0" applyFont="1" applyFill="1" applyBorder="1" applyAlignment="1">
      <alignment horizontal="left" vertical="top"/>
    </xf>
    <xf numFmtId="0" fontId="24" fillId="12" borderId="9" xfId="0" applyFont="1" applyFill="1" applyBorder="1" applyAlignment="1">
      <alignment horizontal="left"/>
    </xf>
    <xf numFmtId="170" fontId="24" fillId="12" borderId="10" xfId="1" applyNumberFormat="1" applyFont="1" applyFill="1" applyBorder="1" applyAlignment="1">
      <alignment horizontal="left"/>
    </xf>
    <xf numFmtId="0" fontId="24" fillId="4" borderId="108" xfId="0" applyFont="1" applyFill="1" applyBorder="1" applyAlignment="1">
      <alignment horizontal="left" vertical="top"/>
    </xf>
    <xf numFmtId="0" fontId="24" fillId="3" borderId="4"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24" fillId="3" borderId="58"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18" xfId="0" applyFont="1" applyFill="1" applyBorder="1" applyAlignment="1">
      <alignment horizontal="left" vertical="center"/>
    </xf>
    <xf numFmtId="170" fontId="8" fillId="2" borderId="3" xfId="1" applyNumberFormat="1" applyFont="1" applyFill="1" applyBorder="1" applyAlignment="1">
      <alignment horizontal="left" vertical="center"/>
    </xf>
    <xf numFmtId="3" fontId="8" fillId="2" borderId="3" xfId="0" applyNumberFormat="1" applyFont="1" applyFill="1" applyBorder="1" applyAlignment="1">
      <alignment horizontal="left" vertical="center"/>
    </xf>
    <xf numFmtId="3" fontId="8" fillId="0" borderId="3" xfId="0" applyNumberFormat="1" applyFont="1" applyBorder="1" applyAlignment="1">
      <alignment horizontal="left" vertical="center"/>
    </xf>
    <xf numFmtId="0" fontId="8" fillId="2" borderId="3" xfId="0" applyFont="1" applyFill="1" applyBorder="1" applyAlignment="1">
      <alignment horizontal="left" vertical="center" wrapText="1"/>
    </xf>
    <xf numFmtId="0" fontId="8" fillId="12" borderId="57" xfId="0" applyFont="1" applyFill="1" applyBorder="1" applyAlignment="1">
      <alignment horizontal="left" vertical="center" wrapText="1"/>
    </xf>
    <xf numFmtId="0" fontId="8" fillId="0" borderId="3" xfId="0" applyFont="1" applyBorder="1" applyAlignment="1">
      <alignment horizontal="left" vertical="center"/>
    </xf>
    <xf numFmtId="0" fontId="8" fillId="2" borderId="10" xfId="0" applyFont="1" applyFill="1" applyBorder="1" applyAlignment="1">
      <alignment horizontal="left" vertical="center"/>
    </xf>
    <xf numFmtId="0" fontId="8" fillId="2" borderId="10" xfId="0" applyFont="1" applyFill="1" applyBorder="1" applyAlignment="1">
      <alignment horizontal="left" vertical="center" wrapText="1"/>
    </xf>
    <xf numFmtId="169" fontId="8" fillId="4" borderId="81" xfId="0" applyNumberFormat="1" applyFont="1" applyFill="1" applyBorder="1" applyAlignment="1">
      <alignment horizontal="left"/>
    </xf>
    <xf numFmtId="0" fontId="8" fillId="0" borderId="54" xfId="0" applyFont="1" applyBorder="1" applyAlignment="1">
      <alignment horizontal="left"/>
    </xf>
    <xf numFmtId="0" fontId="24" fillId="2" borderId="0" xfId="0" applyFont="1" applyFill="1" applyBorder="1" applyAlignment="1">
      <alignment horizontal="left"/>
    </xf>
    <xf numFmtId="0" fontId="8" fillId="2" borderId="35" xfId="0" applyFont="1" applyFill="1" applyBorder="1" applyAlignment="1">
      <alignment horizontal="left"/>
    </xf>
    <xf numFmtId="165" fontId="24" fillId="4" borderId="41" xfId="1" applyFont="1" applyFill="1" applyBorder="1" applyAlignment="1">
      <alignment horizontal="left"/>
    </xf>
    <xf numFmtId="165" fontId="23" fillId="4" borderId="0" xfId="1" applyFont="1" applyFill="1" applyBorder="1" applyAlignment="1">
      <alignment horizontal="left" vertical="top" wrapText="1"/>
    </xf>
    <xf numFmtId="165" fontId="24" fillId="4" borderId="0" xfId="1" applyFont="1" applyFill="1" applyBorder="1" applyAlignment="1">
      <alignment horizontal="left" wrapText="1"/>
    </xf>
    <xf numFmtId="165" fontId="24" fillId="4" borderId="0" xfId="1" applyFont="1" applyFill="1" applyBorder="1" applyAlignment="1">
      <alignment horizontal="left"/>
    </xf>
    <xf numFmtId="165" fontId="24" fillId="4" borderId="42" xfId="1" applyFont="1" applyFill="1" applyBorder="1" applyAlignment="1">
      <alignment horizontal="left"/>
    </xf>
    <xf numFmtId="165" fontId="8" fillId="0" borderId="1" xfId="1" applyFont="1" applyBorder="1" applyAlignment="1">
      <alignment horizontal="left"/>
    </xf>
    <xf numFmtId="165" fontId="24" fillId="4" borderId="0" xfId="1" applyFont="1" applyFill="1" applyBorder="1" applyAlignment="1">
      <alignment horizontal="left" vertical="top"/>
    </xf>
    <xf numFmtId="0" fontId="8" fillId="12" borderId="42" xfId="0" applyFont="1" applyFill="1" applyBorder="1" applyAlignment="1">
      <alignment horizontal="left" vertical="center" wrapText="1"/>
    </xf>
    <xf numFmtId="0" fontId="8" fillId="12" borderId="20" xfId="0" applyFont="1" applyFill="1" applyBorder="1" applyAlignment="1">
      <alignment horizontal="left" wrapText="1"/>
    </xf>
    <xf numFmtId="0" fontId="8" fillId="12" borderId="0" xfId="0" applyFont="1" applyFill="1" applyAlignment="1">
      <alignment horizontal="left" vertical="center" wrapText="1"/>
    </xf>
    <xf numFmtId="0" fontId="8" fillId="12" borderId="11" xfId="0" applyFont="1" applyFill="1" applyBorder="1" applyAlignment="1">
      <alignment horizontal="left" wrapText="1"/>
    </xf>
    <xf numFmtId="0" fontId="26" fillId="17" borderId="110" xfId="0" applyFont="1" applyFill="1" applyBorder="1" applyAlignment="1">
      <alignment horizontal="left" vertical="center"/>
    </xf>
    <xf numFmtId="0" fontId="26" fillId="17" borderId="78" xfId="0" applyFont="1" applyFill="1" applyBorder="1" applyAlignment="1">
      <alignment horizontal="left" vertical="center"/>
    </xf>
    <xf numFmtId="0" fontId="26" fillId="17" borderId="111" xfId="0" applyFont="1" applyFill="1" applyBorder="1" applyAlignment="1">
      <alignment horizontal="left" vertical="center"/>
    </xf>
    <xf numFmtId="0" fontId="26" fillId="6" borderId="41" xfId="0" applyFont="1" applyFill="1" applyBorder="1" applyAlignment="1">
      <alignment horizontal="left" vertical="center"/>
    </xf>
    <xf numFmtId="0" fontId="26" fillId="6" borderId="112" xfId="0" applyFont="1" applyFill="1" applyBorder="1" applyAlignment="1">
      <alignment horizontal="left" vertical="center"/>
    </xf>
    <xf numFmtId="0" fontId="27" fillId="5" borderId="113" xfId="0" applyFont="1" applyFill="1" applyBorder="1" applyAlignment="1">
      <alignment horizontal="left"/>
    </xf>
    <xf numFmtId="0" fontId="27" fillId="5" borderId="73" xfId="0" applyFont="1" applyFill="1" applyBorder="1" applyAlignment="1">
      <alignment horizontal="left"/>
    </xf>
    <xf numFmtId="0" fontId="27" fillId="5" borderId="0" xfId="0" applyFont="1" applyFill="1" applyBorder="1" applyAlignment="1">
      <alignment horizontal="left" vertical="top"/>
    </xf>
    <xf numFmtId="0" fontId="27" fillId="5" borderId="0" xfId="0" applyFont="1" applyFill="1" applyBorder="1" applyAlignment="1">
      <alignment horizontal="left"/>
    </xf>
    <xf numFmtId="0" fontId="27" fillId="5" borderId="42" xfId="0" applyFont="1" applyFill="1" applyBorder="1" applyAlignment="1">
      <alignment horizontal="left"/>
    </xf>
    <xf numFmtId="0" fontId="27" fillId="5" borderId="114" xfId="0" applyFont="1" applyFill="1" applyBorder="1" applyAlignment="1">
      <alignment horizontal="left"/>
    </xf>
    <xf numFmtId="0" fontId="23" fillId="5" borderId="0" xfId="0" applyFont="1" applyFill="1" applyBorder="1" applyAlignment="1">
      <alignment horizontal="left"/>
    </xf>
    <xf numFmtId="0" fontId="27" fillId="5" borderId="115" xfId="0" applyFont="1" applyFill="1" applyBorder="1" applyAlignment="1">
      <alignment horizontal="left"/>
    </xf>
    <xf numFmtId="169" fontId="21" fillId="5" borderId="71" xfId="0" applyNumberFormat="1" applyFont="1" applyFill="1" applyBorder="1" applyAlignment="1">
      <alignment horizontal="left"/>
    </xf>
    <xf numFmtId="0" fontId="26" fillId="6" borderId="42" xfId="0" applyFont="1" applyFill="1" applyBorder="1" applyAlignment="1">
      <alignment horizontal="left" vertical="center"/>
    </xf>
    <xf numFmtId="0" fontId="27" fillId="5" borderId="75" xfId="0" applyFont="1" applyFill="1" applyBorder="1" applyAlignment="1">
      <alignment horizontal="left"/>
    </xf>
    <xf numFmtId="0" fontId="27" fillId="5" borderId="114" xfId="0" applyFont="1" applyFill="1" applyBorder="1" applyAlignment="1">
      <alignment horizontal="left" vertical="top"/>
    </xf>
    <xf numFmtId="0" fontId="27" fillId="5" borderId="114" xfId="0" applyFont="1" applyFill="1" applyBorder="1" applyAlignment="1">
      <alignment horizontal="left" vertical="center"/>
    </xf>
    <xf numFmtId="0" fontId="27" fillId="5" borderId="116" xfId="0" applyFont="1" applyFill="1" applyBorder="1" applyAlignment="1">
      <alignment horizontal="left"/>
    </xf>
    <xf numFmtId="0" fontId="27" fillId="5" borderId="41" xfId="0" applyFont="1" applyFill="1" applyBorder="1" applyAlignment="1">
      <alignment horizontal="left"/>
    </xf>
    <xf numFmtId="0" fontId="24" fillId="17" borderId="4" xfId="0" applyFont="1" applyFill="1" applyBorder="1" applyAlignment="1">
      <alignment horizontal="left" vertical="center"/>
    </xf>
    <xf numFmtId="0" fontId="24" fillId="17" borderId="5" xfId="0" applyFont="1" applyFill="1" applyBorder="1" applyAlignment="1">
      <alignment horizontal="left" vertical="center"/>
    </xf>
    <xf numFmtId="0" fontId="24" fillId="17" borderId="5" xfId="0" applyFont="1" applyFill="1" applyBorder="1" applyAlignment="1">
      <alignment horizontal="left" vertical="center" wrapText="1"/>
    </xf>
    <xf numFmtId="0" fontId="24" fillId="17" borderId="6" xfId="0" applyFont="1" applyFill="1" applyBorder="1" applyAlignment="1">
      <alignment horizontal="left" vertical="center"/>
    </xf>
    <xf numFmtId="0" fontId="8" fillId="2" borderId="7" xfId="0" applyFont="1" applyFill="1" applyBorder="1" applyAlignment="1">
      <alignment horizontal="left" vertical="center" wrapText="1"/>
    </xf>
    <xf numFmtId="0" fontId="8" fillId="11" borderId="8" xfId="0" applyFont="1" applyFill="1" applyBorder="1" applyAlignment="1">
      <alignment horizontal="left" vertical="center"/>
    </xf>
    <xf numFmtId="0" fontId="8" fillId="2" borderId="2" xfId="0" applyFont="1" applyFill="1" applyBorder="1" applyAlignment="1">
      <alignment horizontal="left"/>
    </xf>
    <xf numFmtId="0" fontId="8" fillId="2" borderId="1" xfId="0" applyFont="1" applyFill="1" applyBorder="1" applyAlignment="1">
      <alignment horizontal="left"/>
    </xf>
    <xf numFmtId="0" fontId="8" fillId="2" borderId="54" xfId="0" applyFont="1" applyFill="1" applyBorder="1" applyAlignment="1">
      <alignment horizontal="left"/>
    </xf>
    <xf numFmtId="0" fontId="8" fillId="2" borderId="0" xfId="0" applyFont="1" applyFill="1" applyBorder="1" applyAlignment="1">
      <alignment horizontal="left"/>
    </xf>
    <xf numFmtId="0" fontId="8" fillId="2" borderId="9" xfId="0" applyFont="1" applyFill="1" applyBorder="1" applyAlignment="1">
      <alignment horizontal="left" vertical="center" wrapText="1"/>
    </xf>
    <xf numFmtId="0" fontId="8" fillId="11" borderId="11" xfId="0" applyFont="1" applyFill="1" applyBorder="1" applyAlignment="1">
      <alignment horizontal="left" vertical="center"/>
    </xf>
    <xf numFmtId="0" fontId="8" fillId="0" borderId="35" xfId="0" applyFont="1" applyBorder="1" applyAlignment="1">
      <alignment horizontal="left"/>
    </xf>
    <xf numFmtId="0" fontId="27" fillId="5" borderId="74" xfId="0" applyFont="1" applyFill="1" applyBorder="1" applyAlignment="1">
      <alignment horizontal="left"/>
    </xf>
    <xf numFmtId="0" fontId="27" fillId="5" borderId="16" xfId="0" applyFont="1" applyFill="1" applyBorder="1" applyAlignment="1">
      <alignment horizontal="left"/>
    </xf>
    <xf numFmtId="169" fontId="21" fillId="5" borderId="70" xfId="0" applyNumberFormat="1" applyFont="1" applyFill="1" applyBorder="1" applyAlignment="1">
      <alignment horizontal="left"/>
    </xf>
    <xf numFmtId="0" fontId="26" fillId="16" borderId="117" xfId="0" applyFont="1" applyFill="1" applyBorder="1" applyAlignment="1">
      <alignment horizontal="left" vertical="center"/>
    </xf>
    <xf numFmtId="0" fontId="26" fillId="16" borderId="69" xfId="0" applyFont="1" applyFill="1" applyBorder="1" applyAlignment="1">
      <alignment horizontal="left" vertical="center"/>
    </xf>
    <xf numFmtId="0" fontId="26" fillId="16" borderId="0" xfId="0" applyFont="1" applyFill="1" applyBorder="1" applyAlignment="1">
      <alignment horizontal="left" vertical="center"/>
    </xf>
    <xf numFmtId="0" fontId="26" fillId="16" borderId="42" xfId="0" applyFont="1" applyFill="1" applyBorder="1" applyAlignment="1">
      <alignment horizontal="left" vertical="center"/>
    </xf>
    <xf numFmtId="0" fontId="27" fillId="14" borderId="118" xfId="0" applyFont="1" applyFill="1" applyBorder="1" applyAlignment="1">
      <alignment horizontal="left"/>
    </xf>
    <xf numFmtId="0" fontId="27" fillId="14" borderId="67" xfId="0" applyFont="1" applyFill="1" applyBorder="1" applyAlignment="1">
      <alignment horizontal="left"/>
    </xf>
    <xf numFmtId="0" fontId="27" fillId="14" borderId="0" xfId="0" applyFont="1" applyFill="1" applyBorder="1" applyAlignment="1">
      <alignment horizontal="left"/>
    </xf>
    <xf numFmtId="0" fontId="27" fillId="14" borderId="42" xfId="0" applyFont="1" applyFill="1" applyBorder="1" applyAlignment="1">
      <alignment horizontal="left"/>
    </xf>
    <xf numFmtId="0" fontId="27" fillId="14" borderId="41" xfId="0" applyFont="1" applyFill="1" applyBorder="1" applyAlignment="1">
      <alignment horizontal="left"/>
    </xf>
    <xf numFmtId="0" fontId="26" fillId="15" borderId="41" xfId="0" applyFont="1" applyFill="1" applyBorder="1" applyAlignment="1">
      <alignment horizontal="left" vertical="center"/>
    </xf>
    <xf numFmtId="0" fontId="26" fillId="15" borderId="0" xfId="0" applyFont="1" applyFill="1" applyBorder="1" applyAlignment="1">
      <alignment horizontal="left" vertical="center"/>
    </xf>
    <xf numFmtId="0" fontId="26" fillId="15" borderId="42" xfId="0" applyFont="1" applyFill="1" applyBorder="1" applyAlignment="1">
      <alignment horizontal="left" vertical="center"/>
    </xf>
    <xf numFmtId="169" fontId="21" fillId="14" borderId="67" xfId="0" applyNumberFormat="1" applyFont="1" applyFill="1" applyBorder="1" applyAlignment="1">
      <alignment horizontal="left"/>
    </xf>
    <xf numFmtId="0" fontId="27" fillId="14" borderId="66" xfId="0" applyFont="1" applyFill="1" applyBorder="1" applyAlignment="1">
      <alignment horizontal="left"/>
    </xf>
    <xf numFmtId="0" fontId="27" fillId="14" borderId="119" xfId="0" applyFont="1" applyFill="1" applyBorder="1" applyAlignment="1">
      <alignment horizontal="left"/>
    </xf>
    <xf numFmtId="0" fontId="26" fillId="12" borderId="120" xfId="0" applyFont="1" applyFill="1" applyBorder="1" applyAlignment="1">
      <alignment horizontal="left" vertical="center"/>
    </xf>
    <xf numFmtId="0" fontId="26" fillId="12" borderId="65" xfId="0" applyFont="1" applyFill="1" applyBorder="1" applyAlignment="1">
      <alignment horizontal="left" vertical="center"/>
    </xf>
    <xf numFmtId="0" fontId="26" fillId="12" borderId="121" xfId="0" applyFont="1" applyFill="1" applyBorder="1" applyAlignment="1">
      <alignment horizontal="left" vertical="center"/>
    </xf>
    <xf numFmtId="0" fontId="24" fillId="11" borderId="64" xfId="0" applyFont="1" applyFill="1" applyBorder="1" applyAlignment="1">
      <alignment horizontal="left"/>
    </xf>
    <xf numFmtId="0" fontId="24" fillId="11" borderId="62" xfId="0" applyFont="1" applyFill="1" applyBorder="1" applyAlignment="1">
      <alignment horizontal="left"/>
    </xf>
    <xf numFmtId="0" fontId="23" fillId="11" borderId="0" xfId="0" applyFont="1" applyFill="1" applyBorder="1" applyAlignment="1">
      <alignment horizontal="left"/>
    </xf>
    <xf numFmtId="0" fontId="8" fillId="13" borderId="0" xfId="0" applyFont="1" applyFill="1" applyBorder="1" applyAlignment="1">
      <alignment horizontal="left" vertical="top"/>
    </xf>
    <xf numFmtId="0" fontId="24" fillId="13" borderId="0" xfId="0" applyFont="1" applyFill="1" applyBorder="1" applyAlignment="1">
      <alignment horizontal="left"/>
    </xf>
    <xf numFmtId="0" fontId="24" fillId="12" borderId="4" xfId="0" applyFont="1" applyFill="1" applyBorder="1" applyAlignment="1">
      <alignment horizontal="left"/>
    </xf>
    <xf numFmtId="0" fontId="24" fillId="12" borderId="7" xfId="0" applyFont="1" applyFill="1" applyBorder="1" applyAlignment="1">
      <alignment horizontal="left"/>
    </xf>
    <xf numFmtId="0" fontId="24" fillId="11" borderId="43" xfId="0" applyFont="1" applyFill="1" applyBorder="1" applyAlignment="1">
      <alignment horizontal="left"/>
    </xf>
    <xf numFmtId="0" fontId="24" fillId="11" borderId="15" xfId="0" applyFont="1" applyFill="1" applyBorder="1" applyAlignment="1">
      <alignment horizontal="left"/>
    </xf>
    <xf numFmtId="0" fontId="24" fillId="11" borderId="44" xfId="0" applyFont="1" applyFill="1" applyBorder="1" applyAlignment="1">
      <alignment horizontal="left"/>
    </xf>
    <xf numFmtId="0" fontId="8" fillId="0" borderId="32" xfId="0" applyFont="1" applyBorder="1" applyAlignment="1">
      <alignment horizontal="left"/>
    </xf>
    <xf numFmtId="164" fontId="8" fillId="2" borderId="3" xfId="2" applyFont="1" applyFill="1" applyBorder="1" applyAlignment="1">
      <alignment horizontal="left" vertical="center"/>
    </xf>
    <xf numFmtId="164" fontId="21" fillId="0" borderId="3" xfId="2" applyFont="1" applyBorder="1" applyAlignment="1">
      <alignment horizontal="left" vertical="center"/>
    </xf>
    <xf numFmtId="0" fontId="19" fillId="0" borderId="16"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left" vertical="center" wrapText="1"/>
    </xf>
    <xf numFmtId="0" fontId="21" fillId="0" borderId="0"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0" fontId="19" fillId="0" borderId="0" xfId="0" applyFont="1" applyBorder="1" applyAlignment="1">
      <alignment horizontal="left" vertical="top" wrapText="1"/>
    </xf>
    <xf numFmtId="0" fontId="8" fillId="0" borderId="3" xfId="0" applyFont="1" applyBorder="1" applyAlignment="1">
      <alignment horizontal="left" vertical="center" wrapText="1"/>
    </xf>
    <xf numFmtId="0" fontId="8" fillId="0" borderId="3" xfId="0" applyFont="1" applyBorder="1" applyAlignment="1">
      <alignment horizontal="left" wrapText="1"/>
    </xf>
    <xf numFmtId="0" fontId="8" fillId="0" borderId="8" xfId="0" applyFont="1" applyBorder="1" applyAlignment="1">
      <alignment horizontal="left" vertical="center" wrapText="1"/>
    </xf>
    <xf numFmtId="0" fontId="8" fillId="0" borderId="0" xfId="0" applyFont="1" applyBorder="1" applyAlignment="1">
      <alignment horizontal="left" wrapText="1"/>
    </xf>
    <xf numFmtId="0" fontId="8" fillId="0" borderId="3" xfId="0" applyFont="1" applyBorder="1" applyAlignment="1">
      <alignment horizontal="left" vertical="top" wrapText="1"/>
    </xf>
    <xf numFmtId="0" fontId="8" fillId="0" borderId="3" xfId="0" applyFont="1" applyFill="1" applyBorder="1" applyAlignment="1">
      <alignment horizontal="left" vertical="center" wrapText="1"/>
    </xf>
    <xf numFmtId="0" fontId="19" fillId="0" borderId="0" xfId="0" applyFont="1" applyAlignment="1">
      <alignment horizontal="left" wrapText="1"/>
    </xf>
    <xf numFmtId="0" fontId="8" fillId="0" borderId="0" xfId="0" applyFont="1" applyBorder="1"/>
    <xf numFmtId="0" fontId="8" fillId="0" borderId="0" xfId="0" applyFont="1" applyFill="1" applyBorder="1"/>
    <xf numFmtId="0" fontId="8" fillId="2" borderId="0" xfId="0" applyFont="1" applyFill="1" applyBorder="1"/>
    <xf numFmtId="0" fontId="8" fillId="0" borderId="0" xfId="0" applyFont="1" applyFill="1"/>
    <xf numFmtId="0" fontId="8" fillId="0" borderId="2" xfId="0" applyFont="1" applyFill="1" applyBorder="1"/>
    <xf numFmtId="0" fontId="8" fillId="0" borderId="1" xfId="0" applyFont="1" applyFill="1" applyBorder="1"/>
    <xf numFmtId="0" fontId="8" fillId="0" borderId="32" xfId="0" applyFont="1" applyFill="1" applyBorder="1"/>
    <xf numFmtId="0" fontId="8" fillId="0" borderId="55" xfId="0" applyFont="1" applyFill="1" applyBorder="1"/>
    <xf numFmtId="0" fontId="8" fillId="7" borderId="25" xfId="0" applyFont="1" applyFill="1" applyBorder="1"/>
    <xf numFmtId="0" fontId="8" fillId="7" borderId="0" xfId="0" applyFont="1" applyFill="1" applyBorder="1" applyAlignment="1">
      <alignment vertical="top"/>
    </xf>
    <xf numFmtId="0" fontId="8" fillId="7" borderId="0" xfId="0" applyFont="1" applyFill="1" applyBorder="1"/>
    <xf numFmtId="0" fontId="8" fillId="7" borderId="0" xfId="0" applyFont="1" applyFill="1" applyBorder="1" applyAlignment="1">
      <alignment horizontal="left"/>
    </xf>
    <xf numFmtId="0" fontId="8" fillId="7" borderId="28" xfId="0" applyFont="1" applyFill="1" applyBorder="1"/>
    <xf numFmtId="0" fontId="8" fillId="7" borderId="0" xfId="0" applyFont="1" applyFill="1"/>
    <xf numFmtId="0" fontId="8" fillId="0" borderId="24" xfId="0" applyFont="1" applyFill="1" applyBorder="1"/>
    <xf numFmtId="0" fontId="27" fillId="7" borderId="25" xfId="0" applyFont="1" applyFill="1" applyBorder="1" applyAlignment="1">
      <alignment horizontal="center"/>
    </xf>
    <xf numFmtId="0" fontId="24" fillId="7" borderId="0" xfId="0" applyFont="1" applyFill="1" applyBorder="1"/>
    <xf numFmtId="0" fontId="27" fillId="7" borderId="0" xfId="0" applyFont="1" applyFill="1" applyBorder="1" applyAlignment="1">
      <alignment horizontal="center"/>
    </xf>
    <xf numFmtId="0" fontId="27" fillId="7" borderId="0" xfId="0" applyFont="1" applyFill="1" applyBorder="1" applyAlignment="1">
      <alignment horizontal="left"/>
    </xf>
    <xf numFmtId="0" fontId="8" fillId="7" borderId="0" xfId="0" quotePrefix="1" applyFont="1" applyFill="1" applyBorder="1"/>
    <xf numFmtId="0" fontId="21" fillId="7" borderId="0" xfId="0" applyFont="1" applyFill="1" applyBorder="1" applyAlignment="1">
      <alignment horizontal="center" vertical="top" wrapText="1"/>
    </xf>
    <xf numFmtId="0" fontId="21" fillId="7" borderId="0" xfId="0" applyFont="1" applyFill="1" applyBorder="1" applyAlignment="1">
      <alignment horizontal="left" vertical="top" wrapText="1"/>
    </xf>
    <xf numFmtId="0" fontId="24" fillId="7" borderId="0" xfId="0" quotePrefix="1" applyFont="1" applyFill="1" applyBorder="1"/>
    <xf numFmtId="0" fontId="24" fillId="6" borderId="4" xfId="0" applyFont="1" applyFill="1" applyBorder="1" applyAlignment="1">
      <alignment vertical="center" wrapText="1"/>
    </xf>
    <xf numFmtId="0" fontId="8" fillId="4" borderId="6" xfId="0" applyFont="1" applyFill="1" applyBorder="1" applyAlignment="1">
      <alignment vertical="center" wrapText="1"/>
    </xf>
    <xf numFmtId="0" fontId="24" fillId="6" borderId="19" xfId="0" applyFont="1" applyFill="1" applyBorder="1" applyAlignment="1">
      <alignment vertical="center" wrapText="1"/>
    </xf>
    <xf numFmtId="0" fontId="8" fillId="4" borderId="20" xfId="0" applyFont="1" applyFill="1" applyBorder="1" applyAlignment="1">
      <alignment vertical="center" wrapText="1"/>
    </xf>
    <xf numFmtId="0" fontId="27" fillId="7" borderId="77" xfId="0" applyFont="1" applyFill="1" applyBorder="1" applyAlignment="1">
      <alignment horizontal="center"/>
    </xf>
    <xf numFmtId="0" fontId="24" fillId="6" borderId="49" xfId="0" applyFont="1" applyFill="1" applyBorder="1" applyAlignment="1">
      <alignment horizontal="center" vertical="center" wrapText="1"/>
    </xf>
    <xf numFmtId="0" fontId="24" fillId="6" borderId="46" xfId="0" applyFont="1" applyFill="1" applyBorder="1" applyAlignment="1">
      <alignment horizontal="center" vertical="center" wrapText="1"/>
    </xf>
    <xf numFmtId="0" fontId="24" fillId="6" borderId="46" xfId="0" applyFont="1" applyFill="1" applyBorder="1" applyAlignment="1">
      <alignment horizontal="left" vertical="center" wrapText="1"/>
    </xf>
    <xf numFmtId="0" fontId="24" fillId="6" borderId="47" xfId="0" applyFont="1" applyFill="1" applyBorder="1" applyAlignment="1">
      <alignment horizontal="center" vertical="center" wrapText="1"/>
    </xf>
    <xf numFmtId="0" fontId="8" fillId="4" borderId="22" xfId="0" applyFont="1" applyFill="1" applyBorder="1" applyAlignment="1">
      <alignment vertical="center" wrapText="1"/>
    </xf>
    <xf numFmtId="2" fontId="8" fillId="0" borderId="3" xfId="0" applyNumberFormat="1" applyFont="1" applyFill="1" applyBorder="1" applyAlignment="1" applyProtection="1">
      <alignment vertical="center" wrapText="1"/>
      <protection locked="0"/>
    </xf>
    <xf numFmtId="2" fontId="8" fillId="0" borderId="5" xfId="0" applyNumberFormat="1" applyFont="1" applyFill="1" applyBorder="1" applyAlignment="1" applyProtection="1">
      <alignment vertical="center" wrapText="1"/>
      <protection locked="0"/>
    </xf>
    <xf numFmtId="2" fontId="8" fillId="0" borderId="5" xfId="0" applyNumberFormat="1" applyFont="1" applyFill="1" applyBorder="1" applyAlignment="1" applyProtection="1">
      <alignment horizontal="left" vertical="center" wrapText="1"/>
      <protection locked="0"/>
    </xf>
    <xf numFmtId="0" fontId="24" fillId="5" borderId="5" xfId="0" applyFont="1" applyFill="1" applyBorder="1" applyAlignment="1">
      <alignment horizontal="center" vertical="center" wrapText="1"/>
    </xf>
    <xf numFmtId="2" fontId="8" fillId="4" borderId="6" xfId="0" applyNumberFormat="1" applyFont="1" applyFill="1" applyBorder="1" applyAlignment="1" applyProtection="1">
      <alignment vertical="center" wrapText="1"/>
      <protection locked="0"/>
    </xf>
    <xf numFmtId="2" fontId="8" fillId="0" borderId="3" xfId="0" applyNumberFormat="1" applyFont="1" applyFill="1" applyBorder="1" applyAlignment="1" applyProtection="1">
      <alignment horizontal="left" vertical="center" wrapText="1"/>
      <protection locked="0"/>
    </xf>
    <xf numFmtId="0" fontId="24" fillId="5" borderId="3" xfId="0" applyFont="1" applyFill="1" applyBorder="1" applyAlignment="1">
      <alignment horizontal="center" vertical="center" wrapText="1"/>
    </xf>
    <xf numFmtId="2" fontId="8" fillId="4" borderId="8" xfId="0" applyNumberFormat="1" applyFont="1" applyFill="1" applyBorder="1" applyAlignment="1" applyProtection="1">
      <alignment vertical="center" wrapText="1"/>
      <protection locked="0"/>
    </xf>
    <xf numFmtId="0" fontId="8" fillId="4" borderId="38" xfId="0" applyFont="1" applyFill="1" applyBorder="1" applyAlignment="1">
      <alignment vertical="center" wrapText="1"/>
    </xf>
    <xf numFmtId="2" fontId="8" fillId="0" borderId="76" xfId="0" applyNumberFormat="1" applyFont="1" applyFill="1" applyBorder="1" applyAlignment="1" applyProtection="1">
      <alignment vertical="center" wrapText="1"/>
      <protection locked="0"/>
    </xf>
    <xf numFmtId="2" fontId="8" fillId="0" borderId="76" xfId="0" applyNumberFormat="1" applyFont="1" applyFill="1" applyBorder="1" applyAlignment="1" applyProtection="1">
      <alignment horizontal="left" vertical="center" wrapText="1"/>
      <protection locked="0"/>
    </xf>
    <xf numFmtId="0" fontId="24" fillId="5" borderId="76" xfId="0" applyFont="1" applyFill="1" applyBorder="1" applyAlignment="1">
      <alignment horizontal="center" vertical="center" wrapText="1"/>
    </xf>
    <xf numFmtId="2" fontId="8" fillId="4" borderId="20" xfId="0" applyNumberFormat="1" applyFont="1" applyFill="1" applyBorder="1" applyAlignment="1" applyProtection="1">
      <alignment vertical="center" wrapText="1"/>
      <protection locked="0"/>
    </xf>
    <xf numFmtId="0" fontId="8" fillId="4" borderId="23" xfId="0" applyFont="1" applyFill="1" applyBorder="1" applyAlignment="1">
      <alignment vertical="center" wrapText="1"/>
    </xf>
    <xf numFmtId="2" fontId="8" fillId="0" borderId="10" xfId="0" applyNumberFormat="1" applyFont="1" applyFill="1" applyBorder="1" applyAlignment="1" applyProtection="1">
      <alignment vertical="center" wrapText="1"/>
      <protection locked="0"/>
    </xf>
    <xf numFmtId="2" fontId="8" fillId="0" borderId="10" xfId="0" applyNumberFormat="1" applyFont="1" applyFill="1" applyBorder="1" applyAlignment="1" applyProtection="1">
      <alignment horizontal="left" vertical="center" wrapText="1"/>
      <protection locked="0"/>
    </xf>
    <xf numFmtId="0" fontId="24" fillId="5" borderId="10" xfId="0" applyFont="1" applyFill="1" applyBorder="1" applyAlignment="1">
      <alignment horizontal="center" vertical="center" wrapText="1"/>
    </xf>
    <xf numFmtId="2" fontId="8" fillId="4" borderId="11" xfId="0" applyNumberFormat="1" applyFont="1" applyFill="1" applyBorder="1" applyAlignment="1" applyProtection="1">
      <alignment vertical="center" wrapText="1"/>
      <protection locked="0"/>
    </xf>
    <xf numFmtId="0" fontId="8" fillId="7" borderId="0" xfId="0" applyFont="1" applyFill="1" applyBorder="1" applyAlignment="1">
      <alignment vertical="center" wrapText="1"/>
    </xf>
    <xf numFmtId="2" fontId="8" fillId="7" borderId="0" xfId="0" applyNumberFormat="1" applyFont="1" applyFill="1" applyBorder="1" applyAlignment="1" applyProtection="1">
      <alignment vertical="center" wrapText="1"/>
      <protection locked="0"/>
    </xf>
    <xf numFmtId="2" fontId="8" fillId="7" borderId="0" xfId="0" applyNumberFormat="1" applyFont="1" applyFill="1" applyBorder="1" applyAlignment="1" applyProtection="1">
      <alignment horizontal="left" vertical="center" wrapText="1"/>
      <protection locked="0"/>
    </xf>
    <xf numFmtId="0" fontId="24" fillId="7" borderId="0" xfId="0" applyFont="1" applyFill="1" applyBorder="1" applyAlignment="1">
      <alignment vertical="center" wrapText="1"/>
    </xf>
    <xf numFmtId="0" fontId="24" fillId="7" borderId="0" xfId="0" applyFont="1" applyFill="1" applyBorder="1" applyAlignment="1">
      <alignment vertical="center"/>
    </xf>
    <xf numFmtId="0" fontId="24" fillId="7" borderId="0" xfId="0" applyFont="1" applyFill="1" applyBorder="1" applyAlignment="1">
      <alignment horizontal="left" wrapText="1"/>
    </xf>
    <xf numFmtId="0" fontId="24" fillId="6" borderId="92" xfId="0" applyFont="1" applyFill="1" applyBorder="1" applyAlignment="1">
      <alignment horizontal="center" vertical="center" wrapText="1"/>
    </xf>
    <xf numFmtId="0" fontId="8" fillId="0" borderId="52" xfId="0" applyFont="1" applyFill="1" applyBorder="1" applyAlignment="1">
      <alignment horizontal="center" vertical="center" wrapText="1"/>
    </xf>
    <xf numFmtId="2" fontId="8" fillId="0" borderId="21" xfId="0" applyNumberFormat="1" applyFont="1" applyFill="1" applyBorder="1" applyAlignment="1" applyProtection="1">
      <alignment horizontal="center" vertical="center" wrapText="1"/>
      <protection locked="0"/>
    </xf>
    <xf numFmtId="167" fontId="8" fillId="0" borderId="5" xfId="0" applyNumberFormat="1" applyFont="1" applyFill="1" applyBorder="1" applyAlignment="1">
      <alignment horizontal="center" vertical="center"/>
    </xf>
    <xf numFmtId="1" fontId="8" fillId="0" borderId="5" xfId="0" applyNumberFormat="1" applyFont="1" applyFill="1" applyBorder="1" applyAlignment="1" applyProtection="1">
      <alignment horizontal="center" vertical="center" wrapText="1"/>
      <protection locked="0"/>
    </xf>
    <xf numFmtId="167" fontId="8" fillId="0" borderId="5" xfId="0" applyNumberFormat="1" applyFont="1" applyFill="1" applyBorder="1" applyAlignment="1" applyProtection="1">
      <alignment horizontal="center" vertical="center" wrapText="1"/>
      <protection locked="0"/>
    </xf>
    <xf numFmtId="0" fontId="8" fillId="0" borderId="26" xfId="0" applyFont="1" applyFill="1" applyBorder="1"/>
    <xf numFmtId="0" fontId="8" fillId="0" borderId="35" xfId="0" applyFont="1" applyFill="1" applyBorder="1"/>
    <xf numFmtId="0" fontId="24" fillId="7" borderId="0" xfId="0" applyFont="1" applyFill="1" applyBorder="1" applyAlignment="1">
      <alignment wrapText="1"/>
    </xf>
    <xf numFmtId="0" fontId="24" fillId="6" borderId="45" xfId="0" applyFont="1" applyFill="1" applyBorder="1" applyAlignment="1">
      <alignment horizontal="center" vertical="center" wrapText="1"/>
    </xf>
    <xf numFmtId="0" fontId="24" fillId="6" borderId="50" xfId="0" applyFont="1" applyFill="1" applyBorder="1" applyAlignment="1">
      <alignment horizontal="center" vertical="center" wrapText="1"/>
    </xf>
    <xf numFmtId="0" fontId="24" fillId="6" borderId="50" xfId="0" applyFont="1" applyFill="1" applyBorder="1" applyAlignment="1">
      <alignment horizontal="left" vertical="center" wrapText="1"/>
    </xf>
    <xf numFmtId="0" fontId="24" fillId="7" borderId="0" xfId="0" applyFont="1" applyFill="1" applyBorder="1" applyAlignment="1">
      <alignment horizontal="center" vertical="center" wrapText="1"/>
    </xf>
    <xf numFmtId="0" fontId="8" fillId="0" borderId="5" xfId="0" applyFont="1" applyBorder="1" applyAlignment="1">
      <alignment horizontal="center" vertical="center" wrapText="1"/>
    </xf>
    <xf numFmtId="166" fontId="8" fillId="0" borderId="5" xfId="1" applyNumberFormat="1" applyFont="1" applyBorder="1" applyAlignment="1">
      <alignment horizontal="center" vertical="center" wrapText="1"/>
    </xf>
    <xf numFmtId="0" fontId="8" fillId="0" borderId="5" xfId="0" applyFont="1" applyBorder="1" applyAlignment="1">
      <alignment horizontal="left" vertical="center" wrapText="1"/>
    </xf>
    <xf numFmtId="168" fontId="8" fillId="0" borderId="5" xfId="2" applyNumberFormat="1" applyFont="1" applyBorder="1" applyAlignment="1">
      <alignment horizontal="center" vertical="center" wrapText="1"/>
    </xf>
    <xf numFmtId="0" fontId="8" fillId="7" borderId="0" xfId="0" applyFont="1" applyFill="1" applyBorder="1" applyAlignment="1">
      <alignment horizontal="center" vertical="center" wrapText="1"/>
    </xf>
    <xf numFmtId="0" fontId="24" fillId="7" borderId="0" xfId="0" applyFont="1" applyFill="1" applyBorder="1" applyAlignment="1">
      <alignment horizontal="center" vertical="center"/>
    </xf>
    <xf numFmtId="0" fontId="24" fillId="7" borderId="25" xfId="0" applyFont="1" applyFill="1" applyBorder="1" applyAlignment="1">
      <alignment horizontal="center"/>
    </xf>
    <xf numFmtId="0" fontId="24" fillId="6" borderId="47" xfId="0" applyFont="1" applyFill="1" applyBorder="1" applyAlignment="1">
      <alignment horizontal="left" vertical="center" wrapText="1"/>
    </xf>
    <xf numFmtId="0" fontId="8" fillId="0" borderId="34" xfId="0" applyFont="1" applyBorder="1" applyAlignment="1">
      <alignment horizontal="left" wrapText="1"/>
    </xf>
    <xf numFmtId="0" fontId="8" fillId="0" borderId="34" xfId="0" applyFont="1" applyBorder="1" applyAlignment="1">
      <alignment horizontal="left" vertical="center" wrapText="1"/>
    </xf>
    <xf numFmtId="0" fontId="8" fillId="0" borderId="0" xfId="0" applyFont="1"/>
    <xf numFmtId="0" fontId="8" fillId="2"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6" xfId="0" applyFont="1" applyBorder="1" applyAlignment="1">
      <alignment horizontal="left" vertical="center" wrapText="1"/>
    </xf>
    <xf numFmtId="0" fontId="8" fillId="0" borderId="20" xfId="0" applyFont="1" applyBorder="1" applyAlignment="1">
      <alignment horizontal="left" vertical="center" wrapText="1"/>
    </xf>
    <xf numFmtId="0" fontId="8" fillId="7" borderId="29" xfId="0" applyFont="1" applyFill="1" applyBorder="1"/>
    <xf numFmtId="0" fontId="8" fillId="7" borderId="30" xfId="0" applyFont="1" applyFill="1" applyBorder="1" applyAlignment="1">
      <alignment wrapText="1"/>
    </xf>
    <xf numFmtId="0" fontId="8" fillId="7" borderId="30" xfId="0" applyFont="1" applyFill="1" applyBorder="1" applyAlignment="1">
      <alignment horizontal="left" wrapText="1"/>
    </xf>
    <xf numFmtId="0" fontId="8" fillId="7" borderId="30" xfId="0" applyFont="1" applyFill="1" applyBorder="1"/>
    <xf numFmtId="0" fontId="8" fillId="0" borderId="0" xfId="0" applyFont="1" applyFill="1" applyAlignment="1">
      <alignment wrapText="1"/>
    </xf>
    <xf numFmtId="0" fontId="8" fillId="2" borderId="0" xfId="0" applyFont="1" applyFill="1" applyBorder="1" applyAlignment="1">
      <alignment wrapText="1"/>
    </xf>
    <xf numFmtId="0" fontId="8" fillId="2" borderId="0" xfId="0" applyFont="1" applyFill="1" applyBorder="1" applyAlignment="1">
      <alignment horizontal="left" wrapText="1"/>
    </xf>
    <xf numFmtId="0" fontId="24" fillId="9" borderId="12" xfId="0" applyFont="1" applyFill="1" applyBorder="1" applyAlignment="1">
      <alignment wrapText="1"/>
    </xf>
    <xf numFmtId="0" fontId="24" fillId="9" borderId="13" xfId="0" applyFont="1" applyFill="1" applyBorder="1" applyAlignment="1">
      <alignment wrapText="1"/>
    </xf>
    <xf numFmtId="0" fontId="24" fillId="9" borderId="13" xfId="0" applyFont="1" applyFill="1" applyBorder="1" applyAlignment="1">
      <alignment horizontal="left" wrapText="1"/>
    </xf>
    <xf numFmtId="0" fontId="24" fillId="9" borderId="49" xfId="0" applyFont="1" applyFill="1" applyBorder="1" applyAlignment="1">
      <alignment wrapText="1"/>
    </xf>
    <xf numFmtId="0" fontId="24" fillId="10" borderId="25" xfId="0" applyFont="1" applyFill="1" applyBorder="1" applyAlignment="1">
      <alignment horizontal="center"/>
    </xf>
    <xf numFmtId="0" fontId="24" fillId="10" borderId="0" xfId="0" applyFont="1" applyFill="1" applyBorder="1" applyAlignment="1">
      <alignment wrapText="1"/>
    </xf>
    <xf numFmtId="0" fontId="8" fillId="10" borderId="0" xfId="0" applyFont="1" applyFill="1" applyBorder="1" applyAlignment="1">
      <alignment wrapText="1"/>
    </xf>
    <xf numFmtId="0" fontId="8" fillId="10" borderId="0" xfId="0" applyFont="1" applyFill="1" applyBorder="1" applyAlignment="1">
      <alignment horizontal="left" wrapText="1"/>
    </xf>
    <xf numFmtId="0" fontId="8" fillId="10" borderId="0" xfId="0" applyFont="1" applyFill="1" applyBorder="1"/>
    <xf numFmtId="0" fontId="8" fillId="10" borderId="28" xfId="0" applyFont="1" applyFill="1" applyBorder="1"/>
    <xf numFmtId="0" fontId="8" fillId="10" borderId="25" xfId="0" applyFont="1" applyFill="1" applyBorder="1"/>
    <xf numFmtId="0" fontId="24" fillId="9" borderId="4" xfId="0" applyFont="1" applyFill="1" applyBorder="1" applyAlignment="1">
      <alignment horizontal="center" vertical="center" wrapText="1"/>
    </xf>
    <xf numFmtId="0" fontId="8" fillId="0" borderId="52" xfId="0" applyFont="1" applyBorder="1" applyAlignment="1" applyProtection="1">
      <alignment wrapText="1"/>
      <protection locked="0"/>
    </xf>
    <xf numFmtId="0" fontId="8" fillId="10" borderId="29" xfId="0" applyFont="1" applyFill="1" applyBorder="1"/>
    <xf numFmtId="0" fontId="8" fillId="10" borderId="30" xfId="0" applyFont="1" applyFill="1" applyBorder="1"/>
    <xf numFmtId="0" fontId="8" fillId="10" borderId="30" xfId="0" applyFont="1" applyFill="1" applyBorder="1" applyAlignment="1">
      <alignment horizontal="left"/>
    </xf>
    <xf numFmtId="0" fontId="8" fillId="10" borderId="31" xfId="0" applyFont="1" applyFill="1" applyBorder="1"/>
    <xf numFmtId="0" fontId="24" fillId="0" borderId="0" xfId="0" applyFont="1" applyFill="1"/>
    <xf numFmtId="0" fontId="24" fillId="8" borderId="36" xfId="0" applyFont="1" applyFill="1" applyBorder="1" applyAlignment="1">
      <alignment vertical="center"/>
    </xf>
    <xf numFmtId="0" fontId="24" fillId="8" borderId="37" xfId="0" applyFont="1" applyFill="1" applyBorder="1" applyAlignment="1">
      <alignment vertical="center"/>
    </xf>
    <xf numFmtId="0" fontId="24" fillId="8" borderId="37" xfId="0" applyFont="1" applyFill="1" applyBorder="1" applyAlignment="1">
      <alignment horizontal="left" vertical="center"/>
    </xf>
    <xf numFmtId="0" fontId="24" fillId="8" borderId="38" xfId="0" applyFont="1" applyFill="1" applyBorder="1" applyAlignment="1">
      <alignment vertical="center"/>
    </xf>
    <xf numFmtId="0" fontId="24" fillId="8" borderId="25" xfId="0" applyFont="1" applyFill="1" applyBorder="1" applyAlignment="1">
      <alignment vertical="center"/>
    </xf>
    <xf numFmtId="0" fontId="24" fillId="8" borderId="0" xfId="0" applyFont="1" applyFill="1" applyBorder="1" applyAlignment="1">
      <alignment vertical="center"/>
    </xf>
    <xf numFmtId="0" fontId="24" fillId="8" borderId="0" xfId="0" applyFont="1" applyFill="1" applyBorder="1" applyAlignment="1">
      <alignment horizontal="left" vertical="center"/>
    </xf>
    <xf numFmtId="0" fontId="24" fillId="8" borderId="28" xfId="0" applyFont="1" applyFill="1" applyBorder="1" applyAlignment="1">
      <alignment vertical="center"/>
    </xf>
    <xf numFmtId="0" fontId="24" fillId="8" borderId="29" xfId="0" applyFont="1" applyFill="1" applyBorder="1" applyAlignment="1">
      <alignment vertical="center"/>
    </xf>
    <xf numFmtId="0" fontId="24" fillId="8" borderId="30" xfId="0" applyFont="1" applyFill="1" applyBorder="1" applyAlignment="1">
      <alignment vertical="center"/>
    </xf>
    <xf numFmtId="0" fontId="24" fillId="8" borderId="30" xfId="0" applyFont="1" applyFill="1" applyBorder="1" applyAlignment="1">
      <alignment horizontal="left" vertical="center"/>
    </xf>
    <xf numFmtId="0" fontId="24" fillId="8" borderId="31"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4" fillId="2" borderId="0" xfId="0" applyFont="1" applyFill="1" applyBorder="1" applyAlignment="1">
      <alignment vertical="center"/>
    </xf>
    <xf numFmtId="0" fontId="24" fillId="2" borderId="0" xfId="0" applyFont="1" applyFill="1" applyBorder="1" applyAlignment="1">
      <alignment horizontal="left" vertical="center"/>
    </xf>
    <xf numFmtId="0" fontId="24" fillId="6" borderId="18" xfId="0" applyFont="1" applyFill="1" applyBorder="1" applyAlignment="1">
      <alignment horizontal="center" vertical="center"/>
    </xf>
    <xf numFmtId="0" fontId="24" fillId="6" borderId="27" xfId="0" applyFont="1" applyFill="1" applyBorder="1" applyAlignment="1">
      <alignment vertical="center"/>
    </xf>
    <xf numFmtId="0" fontId="24" fillId="6" borderId="27" xfId="0" applyFont="1" applyFill="1" applyBorder="1" applyAlignment="1">
      <alignment horizontal="left" vertical="center"/>
    </xf>
    <xf numFmtId="0" fontId="24" fillId="6" borderId="22" xfId="0" applyFont="1" applyFill="1" applyBorder="1" applyAlignment="1">
      <alignment vertical="center"/>
    </xf>
    <xf numFmtId="0" fontId="24" fillId="7" borderId="28" xfId="0" applyFont="1" applyFill="1" applyBorder="1" applyAlignment="1">
      <alignment vertical="center"/>
    </xf>
    <xf numFmtId="0" fontId="24" fillId="7" borderId="31" xfId="0" applyFont="1" applyFill="1" applyBorder="1" applyAlignment="1">
      <alignment vertical="center"/>
    </xf>
    <xf numFmtId="0" fontId="7" fillId="2" borderId="3" xfId="0" applyFont="1" applyFill="1" applyBorder="1" applyAlignment="1">
      <alignment horizontal="left" vertical="center" wrapText="1"/>
    </xf>
    <xf numFmtId="0" fontId="33" fillId="0" borderId="0" xfId="0" applyFont="1"/>
    <xf numFmtId="0" fontId="21" fillId="0"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4" fillId="4" borderId="0" xfId="0" applyFont="1" applyFill="1" applyBorder="1" applyAlignment="1">
      <alignment horizontal="left" vertical="top"/>
    </xf>
    <xf numFmtId="0" fontId="24" fillId="4" borderId="0" xfId="0" applyFont="1" applyFill="1" applyBorder="1" applyAlignment="1">
      <alignment horizontal="left"/>
    </xf>
    <xf numFmtId="0" fontId="5" fillId="12" borderId="8" xfId="0" applyFont="1" applyFill="1" applyBorder="1" applyAlignment="1">
      <alignment horizontal="left"/>
    </xf>
    <xf numFmtId="172" fontId="5" fillId="2" borderId="3" xfId="0" applyNumberFormat="1" applyFont="1" applyFill="1" applyBorder="1" applyAlignment="1">
      <alignment horizontal="left"/>
    </xf>
    <xf numFmtId="0" fontId="4" fillId="2" borderId="3" xfId="0" applyFont="1" applyFill="1" applyBorder="1" applyAlignment="1">
      <alignment horizontal="left" vertical="center"/>
    </xf>
    <xf numFmtId="0" fontId="4" fillId="12" borderId="8" xfId="0" applyFont="1" applyFill="1" applyBorder="1" applyAlignment="1">
      <alignment horizontal="left" wrapText="1"/>
    </xf>
    <xf numFmtId="170" fontId="4" fillId="2" borderId="3" xfId="1" applyNumberFormat="1" applyFont="1" applyFill="1" applyBorder="1" applyAlignment="1">
      <alignment horizontal="left" wrapText="1"/>
    </xf>
    <xf numFmtId="0" fontId="4" fillId="2" borderId="19" xfId="0" applyFont="1" applyFill="1" applyBorder="1" applyAlignment="1">
      <alignment horizontal="left"/>
    </xf>
    <xf numFmtId="0" fontId="2" fillId="12" borderId="8" xfId="0" applyFont="1" applyFill="1" applyBorder="1" applyAlignment="1">
      <alignment horizontal="left" vertical="top" wrapText="1"/>
    </xf>
    <xf numFmtId="0" fontId="2" fillId="12" borderId="8" xfId="0" applyFont="1" applyFill="1" applyBorder="1" applyAlignment="1">
      <alignment horizontal="left" wrapText="1"/>
    </xf>
    <xf numFmtId="0" fontId="2" fillId="2" borderId="3" xfId="0" applyFont="1" applyFill="1" applyBorder="1" applyAlignment="1">
      <alignment horizontal="left" vertical="center" wrapText="1"/>
    </xf>
    <xf numFmtId="0" fontId="2" fillId="12" borderId="57" xfId="0" applyFont="1" applyFill="1" applyBorder="1" applyAlignment="1">
      <alignment horizontal="left" vertical="center" wrapText="1"/>
    </xf>
    <xf numFmtId="0" fontId="2" fillId="12" borderId="20" xfId="0" applyFont="1" applyFill="1" applyBorder="1" applyAlignment="1">
      <alignment horizontal="left" wrapText="1"/>
    </xf>
    <xf numFmtId="0" fontId="22" fillId="0" borderId="57" xfId="0" applyFont="1" applyBorder="1" applyAlignment="1">
      <alignment horizontal="left" vertical="center" wrapText="1"/>
    </xf>
    <xf numFmtId="0" fontId="19" fillId="0" borderId="3" xfId="0" applyFont="1" applyFill="1" applyBorder="1" applyAlignment="1">
      <alignment horizontal="left" vertical="center"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21" fillId="5" borderId="73" xfId="0" applyFont="1" applyFill="1" applyBorder="1" applyAlignment="1">
      <alignment horizontal="left" vertical="top" wrapText="1"/>
    </xf>
    <xf numFmtId="0" fontId="21" fillId="5"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24" fillId="4" borderId="79" xfId="0" applyFont="1" applyFill="1" applyBorder="1" applyAlignment="1">
      <alignment horizontal="left" vertical="top"/>
    </xf>
    <xf numFmtId="0" fontId="24" fillId="4" borderId="0" xfId="0" applyFont="1" applyFill="1" applyBorder="1" applyAlignment="1">
      <alignment horizontal="left" vertical="top"/>
    </xf>
    <xf numFmtId="0" fontId="21" fillId="5" borderId="72" xfId="0" applyFont="1" applyFill="1" applyBorder="1" applyAlignment="1">
      <alignment horizontal="left" vertical="top" wrapText="1"/>
    </xf>
    <xf numFmtId="0" fontId="21" fillId="5" borderId="15" xfId="0" applyFont="1" applyFill="1" applyBorder="1" applyAlignment="1">
      <alignment horizontal="left" vertical="top" wrapText="1"/>
    </xf>
    <xf numFmtId="0" fontId="27" fillId="20" borderId="89" xfId="0" applyFont="1" applyFill="1" applyBorder="1" applyAlignment="1">
      <alignment horizontal="left" vertical="center" wrapText="1"/>
    </xf>
    <xf numFmtId="0" fontId="27" fillId="20" borderId="0" xfId="0" applyFont="1" applyFill="1" applyBorder="1" applyAlignment="1">
      <alignment horizontal="left" vertical="center" wrapText="1"/>
    </xf>
    <xf numFmtId="0" fontId="25" fillId="25" borderId="39" xfId="0" applyFont="1" applyFill="1" applyBorder="1" applyAlignment="1">
      <alignment horizontal="left" vertical="center"/>
    </xf>
    <xf numFmtId="0" fontId="25" fillId="25" borderId="16" xfId="0" applyFont="1" applyFill="1" applyBorder="1" applyAlignment="1">
      <alignment horizontal="left" vertical="center"/>
    </xf>
    <xf numFmtId="0" fontId="27" fillId="20" borderId="87" xfId="0" applyFont="1" applyFill="1" applyBorder="1" applyAlignment="1">
      <alignment horizontal="left" wrapText="1"/>
    </xf>
    <xf numFmtId="0" fontId="27" fillId="20" borderId="16" xfId="0" applyFont="1" applyFill="1" applyBorder="1" applyAlignment="1">
      <alignment horizontal="left" wrapText="1"/>
    </xf>
    <xf numFmtId="0" fontId="8" fillId="11" borderId="60" xfId="0" applyFont="1" applyFill="1" applyBorder="1" applyAlignment="1">
      <alignment horizontal="left" vertical="top"/>
    </xf>
    <xf numFmtId="0" fontId="8" fillId="11" borderId="0" xfId="0" applyFont="1" applyFill="1" applyBorder="1" applyAlignment="1">
      <alignment horizontal="left" vertical="top"/>
    </xf>
    <xf numFmtId="0" fontId="8" fillId="11" borderId="93" xfId="0" applyFont="1" applyFill="1" applyBorder="1" applyAlignment="1">
      <alignment horizontal="left" vertical="top" wrapText="1"/>
    </xf>
    <xf numFmtId="0" fontId="8" fillId="11" borderId="15" xfId="0" applyFont="1" applyFill="1" applyBorder="1" applyAlignment="1">
      <alignment horizontal="left" vertical="top" wrapText="1"/>
    </xf>
    <xf numFmtId="0" fontId="8" fillId="2" borderId="12" xfId="0" applyNumberFormat="1" applyFont="1" applyFill="1" applyBorder="1" applyAlignment="1">
      <alignment horizontal="left" vertical="top" wrapText="1"/>
    </xf>
    <xf numFmtId="0" fontId="8" fillId="2" borderId="13" xfId="0" applyNumberFormat="1" applyFont="1" applyFill="1" applyBorder="1" applyAlignment="1">
      <alignment horizontal="left" vertical="top" wrapText="1"/>
    </xf>
    <xf numFmtId="0" fontId="8" fillId="2" borderId="14" xfId="0" applyNumberFormat="1" applyFont="1" applyFill="1" applyBorder="1" applyAlignment="1">
      <alignment horizontal="left" vertical="top" wrapText="1"/>
    </xf>
    <xf numFmtId="0" fontId="27" fillId="20" borderId="89" xfId="0" applyFont="1" applyFill="1" applyBorder="1" applyAlignment="1">
      <alignment horizontal="left" wrapText="1"/>
    </xf>
    <xf numFmtId="0" fontId="27" fillId="20" borderId="0" xfId="0" applyFont="1" applyFill="1" applyBorder="1" applyAlignment="1">
      <alignment horizontal="left" wrapText="1"/>
    </xf>
    <xf numFmtId="0" fontId="8" fillId="2" borderId="12" xfId="0" applyFont="1" applyFill="1" applyBorder="1" applyAlignment="1">
      <alignment horizontal="left" vertical="top"/>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14" fillId="20" borderId="85" xfId="0" applyFont="1" applyFill="1" applyBorder="1" applyAlignment="1">
      <alignment horizontal="left" wrapText="1"/>
    </xf>
    <xf numFmtId="0" fontId="14" fillId="20" borderId="15" xfId="0" applyFont="1" applyFill="1" applyBorder="1" applyAlignment="1">
      <alignment horizontal="left" wrapText="1"/>
    </xf>
    <xf numFmtId="0" fontId="14" fillId="20" borderId="123" xfId="0" applyFont="1" applyFill="1" applyBorder="1" applyAlignment="1">
      <alignment horizontal="left" wrapText="1"/>
    </xf>
    <xf numFmtId="0" fontId="21" fillId="20" borderId="85" xfId="0" applyFont="1" applyFill="1" applyBorder="1" applyAlignment="1">
      <alignment horizontal="left" wrapText="1"/>
    </xf>
    <xf numFmtId="0" fontId="21" fillId="20" borderId="15" xfId="0" applyFont="1" applyFill="1" applyBorder="1" applyAlignment="1">
      <alignment horizontal="left" wrapText="1"/>
    </xf>
    <xf numFmtId="0" fontId="8" fillId="4" borderId="15" xfId="0" applyFont="1" applyFill="1" applyBorder="1" applyAlignment="1">
      <alignment horizontal="left" vertical="top" wrapText="1"/>
    </xf>
    <xf numFmtId="0" fontId="27" fillId="20" borderId="87" xfId="0" applyFont="1" applyFill="1" applyBorder="1" applyAlignment="1">
      <alignment horizontal="left"/>
    </xf>
    <xf numFmtId="0" fontId="27" fillId="20" borderId="16" xfId="0" applyFont="1" applyFill="1" applyBorder="1" applyAlignment="1">
      <alignment horizontal="left"/>
    </xf>
    <xf numFmtId="0" fontId="8" fillId="2" borderId="3" xfId="0" applyFont="1" applyFill="1" applyBorder="1" applyAlignment="1">
      <alignment horizontal="left"/>
    </xf>
    <xf numFmtId="0" fontId="8" fillId="2" borderId="8" xfId="0" applyFont="1" applyFill="1" applyBorder="1" applyAlignment="1">
      <alignment horizontal="left"/>
    </xf>
    <xf numFmtId="0" fontId="8" fillId="2" borderId="10" xfId="0" applyFont="1" applyFill="1" applyBorder="1" applyAlignment="1">
      <alignment horizontal="left"/>
    </xf>
    <xf numFmtId="0" fontId="8" fillId="2" borderId="11" xfId="0" applyFont="1" applyFill="1" applyBorder="1" applyAlignment="1">
      <alignment horizontal="left"/>
    </xf>
    <xf numFmtId="0" fontId="24" fillId="4" borderId="79" xfId="0" applyFont="1" applyFill="1" applyBorder="1" applyAlignment="1">
      <alignment horizontal="left"/>
    </xf>
    <xf numFmtId="0" fontId="24" fillId="4" borderId="0" xfId="0" applyFont="1" applyFill="1" applyBorder="1" applyAlignment="1">
      <alignment horizontal="left"/>
    </xf>
    <xf numFmtId="0" fontId="8" fillId="4" borderId="82" xfId="0" applyFont="1" applyFill="1" applyBorder="1" applyAlignment="1">
      <alignment horizontal="left" vertical="top" wrapText="1"/>
    </xf>
    <xf numFmtId="0" fontId="24" fillId="3" borderId="48" xfId="0" applyFont="1" applyFill="1" applyBorder="1" applyAlignment="1">
      <alignment horizontal="left" vertical="center" wrapText="1"/>
    </xf>
    <xf numFmtId="0" fontId="24" fillId="3" borderId="13" xfId="0" applyFont="1" applyFill="1" applyBorder="1" applyAlignment="1">
      <alignment horizontal="left" vertical="center" wrapText="1"/>
    </xf>
    <xf numFmtId="0" fontId="21" fillId="20" borderId="85" xfId="0" applyFont="1" applyFill="1" applyBorder="1" applyAlignment="1">
      <alignment horizontal="left" vertical="top" wrapText="1"/>
    </xf>
    <xf numFmtId="0" fontId="21" fillId="20" borderId="15" xfId="0" applyFont="1" applyFill="1" applyBorder="1" applyAlignment="1">
      <alignment horizontal="left" vertical="top" wrapText="1"/>
    </xf>
    <xf numFmtId="0" fontId="8" fillId="4" borderId="79" xfId="0" applyFont="1" applyFill="1" applyBorder="1" applyAlignment="1">
      <alignment horizontal="left" vertical="top" wrapText="1"/>
    </xf>
    <xf numFmtId="0" fontId="24" fillId="4" borderId="79" xfId="0" applyFont="1" applyFill="1" applyBorder="1" applyAlignment="1">
      <alignment horizontal="left" vertical="top" wrapText="1"/>
    </xf>
    <xf numFmtId="0" fontId="24" fillId="4" borderId="0" xfId="0" applyFont="1" applyFill="1" applyBorder="1" applyAlignment="1">
      <alignment horizontal="left" vertical="top" wrapText="1"/>
    </xf>
    <xf numFmtId="0" fontId="27" fillId="5" borderId="73" xfId="0" applyFont="1" applyFill="1" applyBorder="1" applyAlignment="1">
      <alignment horizontal="left"/>
    </xf>
    <xf numFmtId="0" fontId="27" fillId="5" borderId="0" xfId="0" applyFont="1" applyFill="1" applyBorder="1" applyAlignment="1">
      <alignment horizontal="left"/>
    </xf>
    <xf numFmtId="0" fontId="21" fillId="5" borderId="72" xfId="0" applyFont="1" applyFill="1" applyBorder="1" applyAlignment="1">
      <alignment horizontal="left" vertical="top"/>
    </xf>
    <xf numFmtId="0" fontId="21" fillId="5" borderId="15" xfId="0" applyFont="1" applyFill="1" applyBorder="1" applyAlignment="1">
      <alignment horizontal="left" vertical="top"/>
    </xf>
    <xf numFmtId="0" fontId="27" fillId="5" borderId="74" xfId="0" applyFont="1" applyFill="1" applyBorder="1" applyAlignment="1">
      <alignment horizontal="left" wrapText="1"/>
    </xf>
    <xf numFmtId="0" fontId="27" fillId="5" borderId="16" xfId="0" applyFont="1" applyFill="1" applyBorder="1" applyAlignment="1">
      <alignment horizontal="left" wrapText="1"/>
    </xf>
    <xf numFmtId="169" fontId="21" fillId="5" borderId="72" xfId="0" applyNumberFormat="1" applyFont="1" applyFill="1" applyBorder="1" applyAlignment="1">
      <alignment horizontal="left" vertical="top" wrapText="1"/>
    </xf>
    <xf numFmtId="169" fontId="21" fillId="5" borderId="15" xfId="0" applyNumberFormat="1" applyFont="1" applyFill="1" applyBorder="1" applyAlignment="1">
      <alignment horizontal="left" vertical="top" wrapText="1"/>
    </xf>
    <xf numFmtId="169" fontId="21" fillId="5" borderId="73" xfId="0" applyNumberFormat="1" applyFont="1" applyFill="1" applyBorder="1" applyAlignment="1">
      <alignment horizontal="left" vertical="top" wrapText="1"/>
    </xf>
    <xf numFmtId="169" fontId="21" fillId="5" borderId="0" xfId="0" applyNumberFormat="1" applyFont="1" applyFill="1" applyBorder="1" applyAlignment="1">
      <alignment horizontal="left" vertical="top" wrapText="1"/>
    </xf>
    <xf numFmtId="0" fontId="19" fillId="26" borderId="133" xfId="0" applyNumberFormat="1" applyFont="1" applyFill="1" applyBorder="1" applyAlignment="1">
      <alignment horizontal="left" vertical="top" wrapText="1"/>
    </xf>
    <xf numFmtId="0" fontId="21" fillId="0" borderId="134" xfId="0" applyNumberFormat="1" applyFont="1" applyFill="1" applyBorder="1" applyAlignment="1">
      <alignment horizontal="left" vertical="top" wrapText="1"/>
    </xf>
    <xf numFmtId="0" fontId="21" fillId="0" borderId="135" xfId="0" applyNumberFormat="1" applyFont="1" applyFill="1" applyBorder="1" applyAlignment="1">
      <alignment horizontal="left" vertical="top" wrapText="1"/>
    </xf>
    <xf numFmtId="0" fontId="27" fillId="5" borderId="74" xfId="0" applyFont="1" applyFill="1" applyBorder="1" applyAlignment="1">
      <alignment horizontal="left"/>
    </xf>
    <xf numFmtId="0" fontId="27" fillId="5" borderId="16" xfId="0" applyFont="1" applyFill="1" applyBorder="1" applyAlignment="1">
      <alignment horizontal="left"/>
    </xf>
    <xf numFmtId="0" fontId="8" fillId="11" borderId="60" xfId="0" applyFont="1" applyFill="1" applyBorder="1" applyAlignment="1">
      <alignment horizontal="left" vertical="top" wrapText="1"/>
    </xf>
    <xf numFmtId="0" fontId="8" fillId="11" borderId="0" xfId="0" applyFont="1" applyFill="1" applyBorder="1" applyAlignment="1">
      <alignment horizontal="left" vertical="top" wrapText="1"/>
    </xf>
    <xf numFmtId="0" fontId="3" fillId="2" borderId="12" xfId="0" applyFont="1" applyFill="1" applyBorder="1" applyAlignment="1">
      <alignment horizontal="left" vertical="top" wrapText="1"/>
    </xf>
    <xf numFmtId="0" fontId="21" fillId="14" borderId="68" xfId="0" applyFont="1" applyFill="1" applyBorder="1" applyAlignment="1">
      <alignment horizontal="left" vertical="top" wrapText="1"/>
    </xf>
    <xf numFmtId="0" fontId="21" fillId="14" borderId="15" xfId="0" applyFont="1" applyFill="1" applyBorder="1" applyAlignment="1">
      <alignment horizontal="left" vertical="top" wrapText="1"/>
    </xf>
    <xf numFmtId="0" fontId="19" fillId="26" borderId="139" xfId="0" applyNumberFormat="1" applyFont="1" applyFill="1" applyBorder="1" applyAlignment="1">
      <alignment horizontal="left" vertical="top" wrapText="1"/>
    </xf>
    <xf numFmtId="0" fontId="19" fillId="26" borderId="137" xfId="0" applyNumberFormat="1" applyFont="1" applyFill="1" applyBorder="1" applyAlignment="1">
      <alignment horizontal="left" vertical="top" wrapText="1"/>
    </xf>
    <xf numFmtId="0" fontId="19" fillId="26" borderId="138" xfId="0" applyNumberFormat="1" applyFont="1" applyFill="1" applyBorder="1" applyAlignment="1">
      <alignment horizontal="left" vertical="top" wrapText="1"/>
    </xf>
    <xf numFmtId="0" fontId="21" fillId="14" borderId="68" xfId="0" applyFont="1" applyFill="1" applyBorder="1" applyAlignment="1">
      <alignment horizontal="left" wrapText="1"/>
    </xf>
    <xf numFmtId="0" fontId="21" fillId="14" borderId="15" xfId="0" applyFont="1" applyFill="1" applyBorder="1" applyAlignment="1">
      <alignment horizontal="left" wrapText="1"/>
    </xf>
    <xf numFmtId="0" fontId="19" fillId="26" borderId="136" xfId="0" applyNumberFormat="1" applyFont="1" applyFill="1" applyBorder="1" applyAlignment="1">
      <alignment horizontal="left" vertical="top" wrapText="1"/>
    </xf>
    <xf numFmtId="0" fontId="24" fillId="22" borderId="5" xfId="0" applyFont="1" applyFill="1" applyBorder="1" applyAlignment="1">
      <alignment horizontal="left" vertical="center"/>
    </xf>
    <xf numFmtId="0" fontId="24" fillId="22" borderId="6" xfId="0" applyFont="1" applyFill="1" applyBorder="1" applyAlignment="1">
      <alignment horizontal="left" vertical="center"/>
    </xf>
    <xf numFmtId="0" fontId="28" fillId="0" borderId="3" xfId="3" applyNumberFormat="1" applyFont="1" applyFill="1" applyBorder="1" applyAlignment="1">
      <alignment horizontal="left" wrapText="1"/>
    </xf>
    <xf numFmtId="0" fontId="21" fillId="0" borderId="3" xfId="0" applyNumberFormat="1" applyFont="1" applyFill="1" applyBorder="1" applyAlignment="1">
      <alignment horizontal="left" wrapText="1"/>
    </xf>
    <xf numFmtId="0" fontId="21" fillId="0" borderId="8" xfId="0" applyNumberFormat="1" applyFont="1" applyFill="1" applyBorder="1" applyAlignment="1">
      <alignment horizontal="left" wrapText="1"/>
    </xf>
    <xf numFmtId="0" fontId="8" fillId="2" borderId="18" xfId="0" applyFont="1" applyFill="1" applyBorder="1" applyAlignment="1">
      <alignment horizontal="left" wrapText="1"/>
    </xf>
    <xf numFmtId="0" fontId="8" fillId="2" borderId="27" xfId="0" applyFont="1" applyFill="1" applyBorder="1" applyAlignment="1">
      <alignment horizontal="left"/>
    </xf>
    <xf numFmtId="0" fontId="8" fillId="2" borderId="126" xfId="0" applyFont="1" applyFill="1" applyBorder="1" applyAlignment="1">
      <alignment horizontal="left" vertical="center" wrapText="1"/>
    </xf>
    <xf numFmtId="0" fontId="8" fillId="2" borderId="22" xfId="0" applyFont="1" applyFill="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27"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0" fontId="8" fillId="0" borderId="126" xfId="0" applyFont="1" applyBorder="1" applyAlignment="1">
      <alignment horizontal="left" vertical="center" wrapText="1"/>
    </xf>
    <xf numFmtId="0" fontId="8" fillId="0" borderId="22" xfId="0" applyFont="1" applyBorder="1" applyAlignment="1">
      <alignment horizontal="left" vertical="center" wrapText="1"/>
    </xf>
    <xf numFmtId="0" fontId="8" fillId="0" borderId="126" xfId="0" applyFont="1" applyFill="1" applyBorder="1" applyAlignment="1">
      <alignment horizontal="left" vertical="center" wrapText="1"/>
    </xf>
    <xf numFmtId="0" fontId="8" fillId="0" borderId="22" xfId="0" applyFont="1" applyFill="1" applyBorder="1" applyAlignment="1">
      <alignment horizontal="left" vertical="center" wrapText="1"/>
    </xf>
    <xf numFmtId="49" fontId="8" fillId="2" borderId="18" xfId="0" applyNumberFormat="1" applyFont="1" applyFill="1" applyBorder="1" applyAlignment="1">
      <alignment horizontal="left" vertical="center" wrapText="1"/>
    </xf>
    <xf numFmtId="49" fontId="8" fillId="2" borderId="27" xfId="0" applyNumberFormat="1" applyFont="1" applyFill="1" applyBorder="1" applyAlignment="1">
      <alignment horizontal="left" vertical="center" wrapText="1"/>
    </xf>
    <xf numFmtId="49" fontId="8" fillId="2" borderId="22" xfId="0" applyNumberFormat="1" applyFont="1" applyFill="1" applyBorder="1" applyAlignment="1">
      <alignment horizontal="left" vertical="center" wrapText="1"/>
    </xf>
    <xf numFmtId="0" fontId="24" fillId="6" borderId="48"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58" xfId="0" applyFont="1" applyBorder="1" applyAlignment="1">
      <alignment horizontal="center" vertical="center" wrapText="1"/>
    </xf>
    <xf numFmtId="0" fontId="24" fillId="6" borderId="12"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8" fillId="0" borderId="125" xfId="0" applyFont="1" applyBorder="1" applyAlignment="1">
      <alignment horizontal="left" vertical="center" wrapText="1"/>
    </xf>
    <xf numFmtId="0" fontId="8" fillId="0" borderId="21" xfId="0" applyFont="1" applyBorder="1" applyAlignment="1">
      <alignment horizontal="left" vertical="center" wrapText="1"/>
    </xf>
    <xf numFmtId="0" fontId="24" fillId="9" borderId="13" xfId="0" applyFont="1" applyFill="1" applyBorder="1" applyAlignment="1">
      <alignment wrapText="1"/>
    </xf>
    <xf numFmtId="0" fontId="8" fillId="0" borderId="39"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40"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2"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44" xfId="0" applyFont="1" applyFill="1" applyBorder="1" applyAlignment="1">
      <alignment horizontal="left" vertical="top" wrapText="1"/>
    </xf>
    <xf numFmtId="0" fontId="8" fillId="0" borderId="33" xfId="0" applyFont="1" applyBorder="1" applyAlignment="1">
      <alignment wrapText="1"/>
    </xf>
    <xf numFmtId="0" fontId="24" fillId="9" borderId="5" xfId="0" applyFont="1" applyFill="1" applyBorder="1" applyAlignment="1">
      <alignment horizontal="center" vertical="center" wrapText="1"/>
    </xf>
    <xf numFmtId="0" fontId="8" fillId="0" borderId="34" xfId="0" applyFont="1" applyBorder="1" applyAlignment="1">
      <alignment wrapText="1"/>
    </xf>
    <xf numFmtId="0" fontId="8" fillId="0" borderId="34" xfId="0" applyFont="1" applyFill="1" applyBorder="1" applyAlignment="1">
      <alignment wrapText="1"/>
    </xf>
    <xf numFmtId="0" fontId="24" fillId="9" borderId="6" xfId="0" applyFont="1" applyFill="1" applyBorder="1" applyAlignment="1">
      <alignment horizontal="center" vertical="center" wrapText="1"/>
    </xf>
    <xf numFmtId="0" fontId="8" fillId="0" borderId="96" xfId="0" applyFont="1" applyFill="1" applyBorder="1" applyAlignment="1">
      <alignment wrapText="1"/>
    </xf>
    <xf numFmtId="0" fontId="2" fillId="0" borderId="39" xfId="0" applyFont="1" applyFill="1" applyBorder="1" applyAlignment="1">
      <alignment horizontal="left" vertical="top" wrapText="1"/>
    </xf>
    <xf numFmtId="0" fontId="8" fillId="0" borderId="21" xfId="0" applyFont="1" applyBorder="1" applyAlignment="1">
      <alignment horizontal="center" vertical="center" wrapText="1"/>
    </xf>
    <xf numFmtId="0" fontId="24" fillId="6" borderId="49" xfId="0" applyFont="1" applyFill="1" applyBorder="1" applyAlignment="1">
      <alignment horizontal="center" vertical="center" wrapText="1"/>
    </xf>
    <xf numFmtId="0" fontId="24" fillId="6" borderId="48" xfId="0" applyFont="1" applyFill="1" applyBorder="1" applyAlignment="1">
      <alignment horizontal="left" vertical="center" wrapText="1"/>
    </xf>
    <xf numFmtId="0" fontId="24" fillId="6" borderId="14" xfId="0" applyFont="1" applyFill="1" applyBorder="1" applyAlignment="1">
      <alignment horizontal="left" vertical="center" wrapText="1"/>
    </xf>
    <xf numFmtId="2" fontId="8" fillId="0" borderId="5" xfId="0" applyNumberFormat="1" applyFont="1" applyFill="1" applyBorder="1" applyAlignment="1" applyProtection="1">
      <alignment horizontal="left" vertical="center" wrapText="1"/>
      <protection locked="0"/>
    </xf>
    <xf numFmtId="2" fontId="8" fillId="0" borderId="6" xfId="0" applyNumberFormat="1" applyFont="1" applyFill="1" applyBorder="1" applyAlignment="1" applyProtection="1">
      <alignment horizontal="left" vertical="center" wrapText="1"/>
      <protection locked="0"/>
    </xf>
    <xf numFmtId="2" fontId="8" fillId="0" borderId="34" xfId="0" applyNumberFormat="1" applyFont="1" applyFill="1" applyBorder="1" applyAlignment="1" applyProtection="1">
      <alignment horizontal="center" vertical="center" wrapText="1"/>
      <protection locked="0"/>
    </xf>
    <xf numFmtId="0" fontId="24" fillId="6" borderId="51"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49" fontId="8" fillId="0" borderId="3" xfId="0" applyNumberFormat="1" applyFont="1" applyFill="1" applyBorder="1" applyAlignment="1">
      <alignment horizontal="left" vertical="center" wrapText="1"/>
    </xf>
    <xf numFmtId="49" fontId="8" fillId="0" borderId="29" xfId="0" applyNumberFormat="1" applyFont="1" applyBorder="1" applyAlignment="1">
      <alignment horizontal="left" vertical="center" wrapText="1"/>
    </xf>
    <xf numFmtId="49" fontId="8" fillId="0" borderId="30" xfId="0" applyNumberFormat="1" applyFont="1" applyBorder="1" applyAlignment="1">
      <alignment horizontal="left" vertical="center" wrapText="1"/>
    </xf>
    <xf numFmtId="49" fontId="8" fillId="0" borderId="31"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0" fontId="1" fillId="2" borderId="12" xfId="0" applyFont="1" applyFill="1" applyBorder="1" applyAlignment="1">
      <alignment horizontal="left" vertical="top" wrapText="1"/>
    </xf>
    <xf numFmtId="0" fontId="19" fillId="0" borderId="76" xfId="0" applyNumberFormat="1" applyFont="1" applyFill="1" applyBorder="1" applyAlignment="1">
      <alignment horizontal="left" wrapText="1"/>
    </xf>
    <xf numFmtId="0" fontId="19" fillId="0" borderId="20" xfId="0" applyNumberFormat="1" applyFont="1" applyFill="1" applyBorder="1" applyAlignment="1">
      <alignment horizontal="left" wrapText="1"/>
    </xf>
    <xf numFmtId="0" fontId="21" fillId="0" borderId="0" xfId="0" applyNumberFormat="1" applyFont="1" applyFill="1" applyBorder="1" applyAlignment="1">
      <alignment horizontal="left" vertical="top" wrapText="1"/>
    </xf>
    <xf numFmtId="0" fontId="8" fillId="0" borderId="140" xfId="0" applyFont="1" applyBorder="1" applyAlignment="1">
      <alignment horizontal="left"/>
    </xf>
    <xf numFmtId="0" fontId="28" fillId="0" borderId="76" xfId="3" applyNumberFormat="1" applyFont="1" applyFill="1" applyBorder="1" applyAlignment="1">
      <alignment horizontal="left" wrapText="1"/>
    </xf>
    <xf numFmtId="0" fontId="1" fillId="0" borderId="18" xfId="0" applyFont="1" applyBorder="1" applyAlignment="1">
      <alignment horizontal="left"/>
    </xf>
    <xf numFmtId="0" fontId="28" fillId="0" borderId="27" xfId="3" applyNumberFormat="1" applyFont="1" applyFill="1" applyBorder="1" applyAlignment="1">
      <alignment horizontal="left" wrapText="1"/>
    </xf>
    <xf numFmtId="0" fontId="1" fillId="12" borderId="8" xfId="0" applyFont="1" applyFill="1" applyBorder="1" applyAlignment="1">
      <alignment horizontal="left" wrapText="1"/>
    </xf>
    <xf numFmtId="0" fontId="5" fillId="12" borderId="8" xfId="0" applyFont="1" applyFill="1" applyBorder="1" applyAlignment="1">
      <alignment horizontal="left" wrapText="1"/>
    </xf>
    <xf numFmtId="0" fontId="1" fillId="2" borderId="6" xfId="0" applyFont="1" applyFill="1" applyBorder="1" applyAlignment="1">
      <alignment horizontal="left"/>
    </xf>
    <xf numFmtId="0" fontId="1" fillId="2" borderId="8" xfId="0" applyFont="1" applyFill="1" applyBorder="1" applyAlignment="1">
      <alignment horizontal="left" wrapText="1"/>
    </xf>
    <xf numFmtId="14" fontId="8" fillId="2" borderId="11" xfId="0" applyNumberFormat="1"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ochlomond-trossachs.org/rr-content/uploads/2018/10/Our-5-year-Plan.pdfhttps:/www.lochlomond-trossachs.org/park-authority/what-we-do/rural-development/live-park/" TargetMode="External"/><Relationship Id="rId13" Type="http://schemas.openxmlformats.org/officeDocument/2006/relationships/hyperlink" Target="https://www.lochlomond-trossachs.org/rr-content/uploads/2018/10/Our-5-year-Plan.pdfhttps:/www.lochlomond-trossachs.org/park-authority/what-we-do/rural-development/live-park/" TargetMode="External"/><Relationship Id="rId3" Type="http://schemas.openxmlformats.org/officeDocument/2006/relationships/hyperlink" Target="https://www.lochlomond-trossachs.org/park-authority/publications/" TargetMode="External"/><Relationship Id="rId7" Type="http://schemas.openxmlformats.org/officeDocument/2006/relationships/hyperlink" Target="https://www.lochlomond-trossachs.org/wp-content/uploads/2018/10/Our-5-year-Plan.pdf" TargetMode="External"/><Relationship Id="rId12" Type="http://schemas.openxmlformats.org/officeDocument/2006/relationships/hyperlink" Target="https://www.lochlomond-trossachs.org/wp-content/uploads/2018/10/Our-5-year-Plan.pdf" TargetMode="External"/><Relationship Id="rId2" Type="http://schemas.openxmlformats.org/officeDocument/2006/relationships/hyperlink" Target="https://www.lochlomond-trossachs.org/wp-content/uploads/2018/10/Our-5-year-Plan.pdf" TargetMode="External"/><Relationship Id="rId1" Type="http://schemas.openxmlformats.org/officeDocument/2006/relationships/hyperlink" Target="https://www.lochlomond-trossachs.org/wp-content/uploads/2018/02/NPPP2018-23-web.pdf" TargetMode="External"/><Relationship Id="rId6" Type="http://schemas.openxmlformats.org/officeDocument/2006/relationships/hyperlink" Target="https://www.lochlomond-trossachs.org/wp-content/uploads/2018/10/Our-5-year-Plan.pdf" TargetMode="External"/><Relationship Id="rId11" Type="http://schemas.openxmlformats.org/officeDocument/2006/relationships/hyperlink" Target="https://www.lochlomond-trossachs.org/wp-content/uploads/2018/02/NPPP2018-23-web.pdf" TargetMode="External"/><Relationship Id="rId5" Type="http://schemas.openxmlformats.org/officeDocument/2006/relationships/hyperlink" Target="https://www.lochlomond-trossachs.org/wp-content/uploads/2018/10/Our-5-year-Plan.pdf" TargetMode="External"/><Relationship Id="rId10" Type="http://schemas.openxmlformats.org/officeDocument/2006/relationships/hyperlink" Target="https://www.lochlomond-trossachs.org/wp-content/uploads/2019/07/Wild-Park-Biodiversity-Action-Programme.pdf" TargetMode="External"/><Relationship Id="rId4" Type="http://schemas.openxmlformats.org/officeDocument/2006/relationships/hyperlink" Target="https://www.lochlomond-trossachs.org/wp-content/uploads/2018/10/Our-5-year-Plan.pdf" TargetMode="External"/><Relationship Id="rId9" Type="http://schemas.openxmlformats.org/officeDocument/2006/relationships/hyperlink" Target="https://www.lochlomond-trossachs.org/wp-content/uploads/2019/10/Board_20191024_Agenda5_Appendix-5_Final-Trees-and-Woodland-Strategy.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2"/>
  <sheetViews>
    <sheetView tabSelected="1" zoomScale="80" zoomScaleNormal="80" workbookViewId="0">
      <selection activeCell="C297" sqref="C297"/>
    </sheetView>
  </sheetViews>
  <sheetFormatPr defaultColWidth="9.140625" defaultRowHeight="14.25" x14ac:dyDescent="0.2"/>
  <cols>
    <col min="1" max="1" width="8.7109375" style="69" bestFit="1" customWidth="1"/>
    <col min="2" max="2" width="53.7109375" style="69" customWidth="1"/>
    <col min="3" max="3" width="31.7109375" style="69" bestFit="1" customWidth="1"/>
    <col min="4" max="4" width="85.42578125" style="69" customWidth="1"/>
    <col min="5" max="5" width="23.140625" style="69" customWidth="1"/>
    <col min="6" max="6" width="44.7109375" style="69" customWidth="1"/>
    <col min="7" max="7" width="21.28515625" style="69" bestFit="1" customWidth="1"/>
    <col min="8" max="8" width="20" style="69" bestFit="1" customWidth="1"/>
    <col min="9" max="9" width="33.5703125" style="69" customWidth="1"/>
    <col min="10" max="10" width="23.28515625" style="69" customWidth="1"/>
    <col min="11" max="11" width="19.7109375" style="69" bestFit="1" customWidth="1"/>
    <col min="12" max="12" width="35.28515625" style="69" bestFit="1" customWidth="1"/>
    <col min="13" max="13" width="30.140625" style="69" bestFit="1" customWidth="1"/>
    <col min="14" max="14" width="19" style="69" customWidth="1"/>
    <col min="15" max="16384" width="9.140625" style="69"/>
  </cols>
  <sheetData>
    <row r="1" spans="1:15" ht="18" x14ac:dyDescent="0.2">
      <c r="A1" s="479" t="s">
        <v>792</v>
      </c>
      <c r="B1" s="480"/>
      <c r="C1" s="480"/>
      <c r="D1" s="480"/>
      <c r="E1" s="480"/>
      <c r="F1" s="480"/>
      <c r="G1" s="480"/>
      <c r="H1" s="480"/>
      <c r="I1" s="480"/>
      <c r="J1" s="66"/>
      <c r="K1" s="66"/>
      <c r="L1" s="66"/>
      <c r="M1" s="67"/>
      <c r="N1" s="68"/>
      <c r="O1" s="68"/>
    </row>
    <row r="2" spans="1:15" ht="18" x14ac:dyDescent="0.25">
      <c r="A2" s="70" t="s">
        <v>575</v>
      </c>
      <c r="B2" s="70" t="s">
        <v>561</v>
      </c>
      <c r="C2" s="70"/>
      <c r="D2" s="70"/>
      <c r="E2" s="70"/>
      <c r="F2" s="70"/>
      <c r="G2" s="70"/>
      <c r="H2" s="70"/>
      <c r="I2" s="70"/>
      <c r="J2" s="70"/>
      <c r="K2" s="70"/>
      <c r="L2" s="70"/>
      <c r="M2" s="71"/>
      <c r="N2" s="68"/>
      <c r="O2" s="68"/>
    </row>
    <row r="3" spans="1:15" ht="15" x14ac:dyDescent="0.25">
      <c r="A3" s="72" t="s">
        <v>217</v>
      </c>
      <c r="B3" s="73" t="s">
        <v>562</v>
      </c>
      <c r="C3" s="74"/>
      <c r="D3" s="75"/>
      <c r="E3" s="75"/>
      <c r="F3" s="75"/>
      <c r="G3" s="75"/>
      <c r="H3" s="75"/>
      <c r="I3" s="75"/>
      <c r="J3" s="75"/>
      <c r="K3" s="75"/>
      <c r="L3" s="75"/>
      <c r="M3" s="76"/>
      <c r="N3" s="68"/>
    </row>
    <row r="4" spans="1:15" ht="15.75" thickBot="1" x14ac:dyDescent="0.3">
      <c r="A4" s="77"/>
      <c r="B4" s="78" t="s">
        <v>563</v>
      </c>
      <c r="C4" s="79"/>
      <c r="D4" s="75"/>
      <c r="E4" s="75"/>
      <c r="F4" s="75"/>
      <c r="G4" s="75"/>
      <c r="H4" s="75"/>
      <c r="I4" s="75"/>
      <c r="J4" s="75"/>
      <c r="K4" s="75"/>
      <c r="L4" s="75"/>
      <c r="M4" s="76"/>
      <c r="N4" s="68"/>
    </row>
    <row r="5" spans="1:15" ht="15.75" thickBot="1" x14ac:dyDescent="0.3">
      <c r="A5" s="80"/>
      <c r="B5" s="81" t="s">
        <v>793</v>
      </c>
      <c r="C5" s="82"/>
      <c r="D5" s="75"/>
      <c r="E5" s="75"/>
      <c r="F5" s="75"/>
      <c r="G5" s="75"/>
      <c r="H5" s="75"/>
      <c r="I5" s="75"/>
      <c r="J5" s="75"/>
      <c r="K5" s="75"/>
      <c r="L5" s="75"/>
      <c r="M5" s="76"/>
      <c r="N5" s="68"/>
    </row>
    <row r="6" spans="1:15" ht="15" x14ac:dyDescent="0.25">
      <c r="A6" s="83" t="s">
        <v>216</v>
      </c>
      <c r="B6" s="74" t="s">
        <v>564</v>
      </c>
      <c r="C6" s="84"/>
      <c r="D6" s="75"/>
      <c r="E6" s="75"/>
      <c r="F6" s="75"/>
      <c r="G6" s="75"/>
      <c r="H6" s="75"/>
      <c r="I6" s="75"/>
      <c r="J6" s="75"/>
      <c r="K6" s="75"/>
      <c r="L6" s="75"/>
      <c r="M6" s="76"/>
      <c r="N6" s="68"/>
    </row>
    <row r="7" spans="1:15" ht="15.75" thickBot="1" x14ac:dyDescent="0.3">
      <c r="A7" s="83"/>
      <c r="B7" s="78" t="s">
        <v>215</v>
      </c>
      <c r="C7" s="84"/>
      <c r="D7" s="75"/>
      <c r="E7" s="75"/>
      <c r="F7" s="75"/>
      <c r="G7" s="75"/>
      <c r="H7" s="75"/>
      <c r="I7" s="75"/>
      <c r="J7" s="75"/>
      <c r="K7" s="75"/>
      <c r="L7" s="75"/>
      <c r="M7" s="76"/>
      <c r="N7" s="68"/>
    </row>
    <row r="8" spans="1:15" ht="15.75" thickBot="1" x14ac:dyDescent="0.3">
      <c r="A8" s="80"/>
      <c r="B8" s="85" t="s">
        <v>707</v>
      </c>
      <c r="C8" s="86"/>
      <c r="D8" s="75"/>
      <c r="E8" s="75"/>
      <c r="F8" s="75"/>
      <c r="G8" s="75"/>
      <c r="H8" s="75"/>
      <c r="I8" s="75"/>
      <c r="J8" s="75"/>
      <c r="K8" s="75"/>
      <c r="L8" s="75"/>
      <c r="M8" s="76"/>
      <c r="N8" s="68"/>
    </row>
    <row r="9" spans="1:15" ht="15.75" thickBot="1" x14ac:dyDescent="0.3">
      <c r="A9" s="83" t="s">
        <v>214</v>
      </c>
      <c r="B9" s="73" t="s">
        <v>565</v>
      </c>
      <c r="C9" s="84"/>
      <c r="D9" s="75"/>
      <c r="E9" s="75"/>
      <c r="F9" s="75"/>
      <c r="G9" s="75"/>
      <c r="H9" s="75"/>
      <c r="I9" s="75"/>
      <c r="J9" s="75"/>
      <c r="K9" s="75"/>
      <c r="L9" s="75"/>
      <c r="M9" s="76"/>
      <c r="N9" s="68"/>
    </row>
    <row r="10" spans="1:15" ht="15.75" thickBot="1" x14ac:dyDescent="0.3">
      <c r="A10" s="80"/>
      <c r="B10" s="85">
        <v>146.30000000000001</v>
      </c>
      <c r="C10" s="86"/>
      <c r="D10" s="75"/>
      <c r="E10" s="75"/>
      <c r="F10" s="75"/>
      <c r="G10" s="75"/>
      <c r="H10" s="75"/>
      <c r="I10" s="75"/>
      <c r="J10" s="75"/>
      <c r="K10" s="75"/>
      <c r="L10" s="75"/>
      <c r="M10" s="76"/>
      <c r="N10" s="68"/>
    </row>
    <row r="11" spans="1:15" ht="15" x14ac:dyDescent="0.25">
      <c r="A11" s="83" t="s">
        <v>213</v>
      </c>
      <c r="B11" s="73" t="s">
        <v>566</v>
      </c>
      <c r="C11" s="84"/>
      <c r="D11" s="75"/>
      <c r="E11" s="75"/>
      <c r="F11" s="75"/>
      <c r="G11" s="75"/>
      <c r="H11" s="75"/>
      <c r="I11" s="75"/>
      <c r="J11" s="75"/>
      <c r="K11" s="75"/>
      <c r="L11" s="75"/>
      <c r="M11" s="76"/>
      <c r="N11" s="68"/>
    </row>
    <row r="12" spans="1:15" ht="15.75" thickBot="1" x14ac:dyDescent="0.3">
      <c r="A12" s="87"/>
      <c r="B12" s="485" t="s">
        <v>567</v>
      </c>
      <c r="C12" s="486"/>
      <c r="D12" s="486"/>
      <c r="E12" s="486"/>
      <c r="F12" s="75"/>
      <c r="G12" s="75"/>
      <c r="H12" s="75"/>
      <c r="I12" s="75"/>
      <c r="J12" s="75"/>
      <c r="K12" s="75"/>
      <c r="L12" s="75"/>
      <c r="M12" s="76"/>
      <c r="N12" s="68"/>
    </row>
    <row r="13" spans="1:15" ht="15" x14ac:dyDescent="0.25">
      <c r="A13" s="87"/>
      <c r="B13" s="88" t="s">
        <v>212</v>
      </c>
      <c r="C13" s="89" t="s">
        <v>9</v>
      </c>
      <c r="D13" s="89" t="s">
        <v>211</v>
      </c>
      <c r="E13" s="90" t="s">
        <v>8</v>
      </c>
      <c r="F13" s="75"/>
      <c r="G13" s="75"/>
      <c r="H13" s="75"/>
      <c r="I13" s="75"/>
      <c r="J13" s="75"/>
      <c r="K13" s="75"/>
      <c r="L13" s="75"/>
      <c r="M13" s="76"/>
      <c r="N13" s="68"/>
    </row>
    <row r="14" spans="1:15" ht="15" x14ac:dyDescent="0.25">
      <c r="A14" s="87"/>
      <c r="B14" s="91" t="s">
        <v>354</v>
      </c>
      <c r="C14" s="92" t="str">
        <f>VLOOKUP($B14,ListsReq!$BB$3:$BC$14,2,FALSE)</f>
        <v xml:space="preserve">population </v>
      </c>
      <c r="D14" s="93">
        <v>15600</v>
      </c>
      <c r="E14" s="94"/>
      <c r="F14" s="75"/>
      <c r="G14" s="75"/>
      <c r="H14" s="75"/>
      <c r="I14" s="75"/>
      <c r="J14" s="75"/>
      <c r="K14" s="75"/>
      <c r="L14" s="75"/>
      <c r="M14" s="76"/>
      <c r="N14" s="68"/>
    </row>
    <row r="15" spans="1:15" ht="15.75" thickBot="1" x14ac:dyDescent="0.3">
      <c r="A15" s="87"/>
      <c r="B15" s="95" t="s">
        <v>210</v>
      </c>
      <c r="C15" s="96"/>
      <c r="D15" s="96"/>
      <c r="E15" s="97"/>
      <c r="F15" s="75"/>
      <c r="G15" s="75"/>
      <c r="H15" s="75"/>
      <c r="I15" s="75"/>
      <c r="J15" s="75"/>
      <c r="K15" s="75"/>
      <c r="L15" s="75"/>
      <c r="M15" s="76"/>
      <c r="N15" s="68"/>
    </row>
    <row r="16" spans="1:15" ht="15" x14ac:dyDescent="0.25">
      <c r="A16" s="83" t="s">
        <v>209</v>
      </c>
      <c r="B16" s="74" t="s">
        <v>568</v>
      </c>
      <c r="C16" s="74"/>
      <c r="D16" s="75"/>
      <c r="E16" s="75"/>
      <c r="F16" s="75"/>
      <c r="G16" s="75"/>
      <c r="H16" s="75"/>
      <c r="I16" s="75"/>
      <c r="J16" s="75"/>
      <c r="K16" s="75"/>
      <c r="L16" s="75"/>
      <c r="M16" s="76"/>
      <c r="N16" s="68"/>
    </row>
    <row r="17" spans="1:14" ht="15" x14ac:dyDescent="0.25">
      <c r="A17" s="83"/>
      <c r="B17" s="98" t="s">
        <v>208</v>
      </c>
      <c r="C17" s="75"/>
      <c r="D17" s="75"/>
      <c r="E17" s="75"/>
      <c r="F17" s="75"/>
      <c r="G17" s="75"/>
      <c r="H17" s="75"/>
      <c r="I17" s="75"/>
      <c r="J17" s="75"/>
      <c r="K17" s="75"/>
      <c r="L17" s="75"/>
      <c r="M17" s="76"/>
      <c r="N17" s="68"/>
    </row>
    <row r="18" spans="1:14" ht="15.75" thickBot="1" x14ac:dyDescent="0.3">
      <c r="A18" s="80"/>
      <c r="B18" s="99" t="s">
        <v>569</v>
      </c>
      <c r="C18" s="99" t="s">
        <v>570</v>
      </c>
      <c r="D18" s="100"/>
      <c r="E18" s="100"/>
      <c r="F18" s="75"/>
      <c r="G18" s="75"/>
      <c r="H18" s="75"/>
      <c r="I18" s="75"/>
      <c r="J18" s="75"/>
      <c r="K18" s="75"/>
      <c r="L18" s="75"/>
      <c r="M18" s="76"/>
      <c r="N18" s="68"/>
    </row>
    <row r="19" spans="1:14" ht="72" thickBot="1" x14ac:dyDescent="0.3">
      <c r="A19" s="80"/>
      <c r="B19" s="101">
        <v>9147000</v>
      </c>
      <c r="C19" s="102" t="s">
        <v>979</v>
      </c>
      <c r="D19" s="75"/>
      <c r="E19" s="75"/>
      <c r="F19" s="75"/>
      <c r="G19" s="75"/>
      <c r="H19" s="75"/>
      <c r="I19" s="75"/>
      <c r="J19" s="75"/>
      <c r="K19" s="75"/>
      <c r="L19" s="75"/>
      <c r="M19" s="76"/>
      <c r="N19" s="68"/>
    </row>
    <row r="20" spans="1:14" ht="15" x14ac:dyDescent="0.25">
      <c r="A20" s="83" t="s">
        <v>207</v>
      </c>
      <c r="B20" s="74" t="s">
        <v>206</v>
      </c>
      <c r="C20" s="74"/>
      <c r="D20" s="75"/>
      <c r="E20" s="75"/>
      <c r="F20" s="75"/>
      <c r="G20" s="75"/>
      <c r="H20" s="75"/>
      <c r="I20" s="75"/>
      <c r="J20" s="75"/>
      <c r="K20" s="75"/>
      <c r="L20" s="75"/>
      <c r="M20" s="76"/>
      <c r="N20" s="68"/>
    </row>
    <row r="21" spans="1:14" ht="15" x14ac:dyDescent="0.25">
      <c r="A21" s="83"/>
      <c r="B21" s="98" t="s">
        <v>572</v>
      </c>
      <c r="C21" s="75"/>
      <c r="D21" s="75"/>
      <c r="E21" s="75"/>
      <c r="F21" s="75"/>
      <c r="G21" s="75"/>
      <c r="H21" s="75"/>
      <c r="I21" s="75"/>
      <c r="J21" s="75"/>
      <c r="K21" s="75"/>
      <c r="L21" s="75"/>
      <c r="M21" s="76"/>
      <c r="N21" s="68"/>
    </row>
    <row r="22" spans="1:14" ht="15.75" thickBot="1" x14ac:dyDescent="0.3">
      <c r="A22" s="80"/>
      <c r="B22" s="99" t="s">
        <v>206</v>
      </c>
      <c r="C22" s="99" t="s">
        <v>571</v>
      </c>
      <c r="D22" s="100"/>
      <c r="E22" s="100"/>
      <c r="F22" s="75"/>
      <c r="G22" s="75"/>
      <c r="H22" s="75"/>
      <c r="I22" s="75"/>
      <c r="J22" s="75"/>
      <c r="K22" s="75"/>
      <c r="L22" s="75"/>
      <c r="M22" s="76"/>
      <c r="N22" s="68"/>
    </row>
    <row r="23" spans="1:14" ht="15.75" thickBot="1" x14ac:dyDescent="0.3">
      <c r="A23" s="80"/>
      <c r="B23" s="101" t="s">
        <v>412</v>
      </c>
      <c r="C23" s="103"/>
      <c r="D23" s="75"/>
      <c r="E23" s="75"/>
      <c r="F23" s="75"/>
      <c r="G23" s="75"/>
      <c r="H23" s="75"/>
      <c r="I23" s="75"/>
      <c r="J23" s="75"/>
      <c r="K23" s="75"/>
      <c r="L23" s="75"/>
      <c r="M23" s="76"/>
      <c r="N23" s="68"/>
    </row>
    <row r="24" spans="1:14" ht="15" x14ac:dyDescent="0.25">
      <c r="A24" s="80" t="s">
        <v>205</v>
      </c>
      <c r="B24" s="86" t="s">
        <v>573</v>
      </c>
      <c r="C24" s="75"/>
      <c r="D24" s="75"/>
      <c r="E24" s="75"/>
      <c r="F24" s="75"/>
      <c r="G24" s="75"/>
      <c r="H24" s="75"/>
      <c r="I24" s="75"/>
      <c r="J24" s="75"/>
      <c r="K24" s="75"/>
      <c r="L24" s="75"/>
      <c r="M24" s="76"/>
      <c r="N24" s="68"/>
    </row>
    <row r="25" spans="1:14" ht="15.75" thickBot="1" x14ac:dyDescent="0.3">
      <c r="A25" s="80"/>
      <c r="B25" s="483" t="s">
        <v>656</v>
      </c>
      <c r="C25" s="484"/>
      <c r="D25" s="484"/>
      <c r="E25" s="484"/>
      <c r="F25" s="75"/>
      <c r="G25" s="75"/>
      <c r="H25" s="75"/>
      <c r="I25" s="75"/>
      <c r="J25" s="75"/>
      <c r="K25" s="75"/>
      <c r="L25" s="75"/>
      <c r="M25" s="76"/>
      <c r="N25" s="68"/>
    </row>
    <row r="26" spans="1:14" ht="81" customHeight="1" thickBot="1" x14ac:dyDescent="0.3">
      <c r="A26" s="80"/>
      <c r="B26" s="487" t="s">
        <v>906</v>
      </c>
      <c r="C26" s="488"/>
      <c r="D26" s="488"/>
      <c r="E26" s="489"/>
      <c r="F26" s="75"/>
      <c r="G26" s="75"/>
      <c r="H26" s="75"/>
      <c r="I26" s="75"/>
      <c r="J26" s="75"/>
      <c r="K26" s="75"/>
      <c r="L26" s="75"/>
      <c r="M26" s="76"/>
      <c r="N26" s="68"/>
    </row>
    <row r="27" spans="1:14" ht="15" x14ac:dyDescent="0.25">
      <c r="A27" s="83"/>
      <c r="B27" s="483"/>
      <c r="C27" s="484"/>
      <c r="D27" s="484"/>
      <c r="E27" s="484"/>
      <c r="F27" s="75"/>
      <c r="G27" s="75"/>
      <c r="H27" s="75"/>
      <c r="I27" s="75"/>
      <c r="J27" s="75"/>
      <c r="K27" s="75"/>
      <c r="L27" s="75"/>
      <c r="M27" s="76"/>
      <c r="N27" s="68"/>
    </row>
    <row r="28" spans="1:14" ht="18" x14ac:dyDescent="0.2">
      <c r="A28" s="104" t="s">
        <v>574</v>
      </c>
      <c r="B28" s="105" t="s">
        <v>204</v>
      </c>
      <c r="C28" s="105"/>
      <c r="D28" s="105"/>
      <c r="E28" s="105"/>
      <c r="F28" s="105"/>
      <c r="G28" s="105"/>
      <c r="H28" s="105"/>
      <c r="I28" s="105"/>
      <c r="J28" s="105"/>
      <c r="K28" s="105"/>
      <c r="L28" s="105"/>
      <c r="M28" s="106"/>
      <c r="N28" s="68"/>
    </row>
    <row r="29" spans="1:14" ht="18" x14ac:dyDescent="0.2">
      <c r="A29" s="107"/>
      <c r="B29" s="108" t="s">
        <v>203</v>
      </c>
      <c r="C29" s="108"/>
      <c r="D29" s="108"/>
      <c r="E29" s="108"/>
      <c r="F29" s="108"/>
      <c r="G29" s="108"/>
      <c r="H29" s="108"/>
      <c r="I29" s="108"/>
      <c r="J29" s="108"/>
      <c r="K29" s="108"/>
      <c r="L29" s="108"/>
      <c r="M29" s="109"/>
      <c r="N29" s="68"/>
    </row>
    <row r="30" spans="1:14" ht="15" x14ac:dyDescent="0.25">
      <c r="A30" s="110" t="s">
        <v>6</v>
      </c>
      <c r="B30" s="490" t="s">
        <v>578</v>
      </c>
      <c r="C30" s="491"/>
      <c r="D30" s="491"/>
      <c r="E30" s="491"/>
      <c r="F30" s="111"/>
      <c r="G30" s="111"/>
      <c r="H30" s="111"/>
      <c r="I30" s="111"/>
      <c r="J30" s="111"/>
      <c r="K30" s="111"/>
      <c r="L30" s="111"/>
      <c r="M30" s="112"/>
      <c r="N30" s="68"/>
    </row>
    <row r="31" spans="1:14" ht="15.75" thickBot="1" x14ac:dyDescent="0.3">
      <c r="A31" s="113"/>
      <c r="B31" s="495" t="s">
        <v>576</v>
      </c>
      <c r="C31" s="496"/>
      <c r="D31" s="496"/>
      <c r="E31" s="497"/>
      <c r="F31" s="111"/>
      <c r="G31" s="111"/>
      <c r="H31" s="111"/>
      <c r="I31" s="111"/>
      <c r="J31" s="111"/>
      <c r="K31" s="111"/>
      <c r="L31" s="111"/>
      <c r="M31" s="112"/>
      <c r="N31" s="68"/>
    </row>
    <row r="32" spans="1:14" ht="136.35" customHeight="1" thickBot="1" x14ac:dyDescent="0.3">
      <c r="A32" s="114"/>
      <c r="B32" s="603" t="s">
        <v>997</v>
      </c>
      <c r="C32" s="468"/>
      <c r="D32" s="468"/>
      <c r="E32" s="469"/>
      <c r="F32" s="111"/>
      <c r="G32" s="111"/>
      <c r="H32" s="111"/>
      <c r="I32" s="111"/>
      <c r="J32" s="111"/>
      <c r="K32" s="111"/>
      <c r="L32" s="111"/>
      <c r="M32" s="112"/>
      <c r="N32" s="68"/>
    </row>
    <row r="33" spans="1:14" ht="15.75" thickBot="1" x14ac:dyDescent="0.3">
      <c r="A33" s="115"/>
      <c r="B33" s="492" t="s">
        <v>790</v>
      </c>
      <c r="C33" s="493"/>
      <c r="D33" s="493"/>
      <c r="E33" s="494"/>
      <c r="F33" s="111"/>
      <c r="G33" s="111"/>
      <c r="H33" s="111"/>
      <c r="I33" s="111"/>
      <c r="J33" s="111"/>
      <c r="K33" s="111"/>
      <c r="L33" s="111"/>
      <c r="M33" s="112"/>
      <c r="N33" s="68"/>
    </row>
    <row r="34" spans="1:14" ht="15" x14ac:dyDescent="0.25">
      <c r="A34" s="110" t="s">
        <v>10</v>
      </c>
      <c r="B34" s="481" t="s">
        <v>579</v>
      </c>
      <c r="C34" s="482"/>
      <c r="D34" s="482"/>
      <c r="E34" s="482"/>
      <c r="F34" s="111"/>
      <c r="G34" s="111"/>
      <c r="H34" s="111"/>
      <c r="I34" s="111"/>
      <c r="J34" s="111"/>
      <c r="K34" s="111"/>
      <c r="L34" s="111"/>
      <c r="M34" s="112"/>
      <c r="N34" s="68"/>
    </row>
    <row r="35" spans="1:14" ht="15.75" thickBot="1" x14ac:dyDescent="0.3">
      <c r="A35" s="113"/>
      <c r="B35" s="498" t="s">
        <v>577</v>
      </c>
      <c r="C35" s="499"/>
      <c r="D35" s="499"/>
      <c r="E35" s="499"/>
      <c r="F35" s="111"/>
      <c r="G35" s="111"/>
      <c r="H35" s="111"/>
      <c r="I35" s="111"/>
      <c r="J35" s="111"/>
      <c r="K35" s="111"/>
      <c r="L35" s="111"/>
      <c r="M35" s="112"/>
      <c r="N35" s="68"/>
    </row>
    <row r="36" spans="1:14" ht="127.7" customHeight="1" thickBot="1" x14ac:dyDescent="0.3">
      <c r="A36" s="114"/>
      <c r="B36" s="603" t="s">
        <v>998</v>
      </c>
      <c r="C36" s="468"/>
      <c r="D36" s="468"/>
      <c r="E36" s="469"/>
      <c r="F36" s="111"/>
      <c r="G36" s="111"/>
      <c r="H36" s="111"/>
      <c r="I36" s="111"/>
      <c r="J36" s="111"/>
      <c r="K36" s="111"/>
      <c r="L36" s="111"/>
      <c r="M36" s="112"/>
      <c r="N36" s="68"/>
    </row>
    <row r="37" spans="1:14" ht="15.75" thickBot="1" x14ac:dyDescent="0.3">
      <c r="A37" s="115"/>
      <c r="B37" s="467" t="s">
        <v>790</v>
      </c>
      <c r="C37" s="468"/>
      <c r="D37" s="468"/>
      <c r="E37" s="469"/>
      <c r="F37" s="111"/>
      <c r="G37" s="111"/>
      <c r="H37" s="111"/>
      <c r="I37" s="111"/>
      <c r="J37" s="111"/>
      <c r="K37" s="111"/>
      <c r="L37" s="111"/>
      <c r="M37" s="112"/>
      <c r="N37" s="68"/>
    </row>
    <row r="38" spans="1:14" ht="15" x14ac:dyDescent="0.25">
      <c r="A38" s="116"/>
      <c r="B38" s="111"/>
      <c r="C38" s="111"/>
      <c r="D38" s="111"/>
      <c r="E38" s="111"/>
      <c r="F38" s="111"/>
      <c r="G38" s="111"/>
      <c r="H38" s="111"/>
      <c r="I38" s="111"/>
      <c r="J38" s="111"/>
      <c r="K38" s="111"/>
      <c r="L38" s="111"/>
      <c r="M38" s="112"/>
      <c r="N38" s="68"/>
    </row>
    <row r="39" spans="1:14" ht="18" x14ac:dyDescent="0.2">
      <c r="A39" s="107"/>
      <c r="B39" s="108" t="s">
        <v>202</v>
      </c>
      <c r="C39" s="108"/>
      <c r="D39" s="108"/>
      <c r="E39" s="108"/>
      <c r="F39" s="108"/>
      <c r="G39" s="108"/>
      <c r="H39" s="108"/>
      <c r="I39" s="108"/>
      <c r="J39" s="108"/>
      <c r="K39" s="108"/>
      <c r="L39" s="108"/>
      <c r="M39" s="117"/>
      <c r="N39" s="68"/>
    </row>
    <row r="40" spans="1:14" ht="15" x14ac:dyDescent="0.25">
      <c r="A40" s="118" t="s">
        <v>201</v>
      </c>
      <c r="B40" s="477" t="s">
        <v>580</v>
      </c>
      <c r="C40" s="478"/>
      <c r="D40" s="478"/>
      <c r="E40" s="478"/>
      <c r="F40" s="111"/>
      <c r="G40" s="111"/>
      <c r="H40" s="111"/>
      <c r="I40" s="111"/>
      <c r="J40" s="111"/>
      <c r="K40" s="111"/>
      <c r="L40" s="111"/>
      <c r="M40" s="112"/>
      <c r="N40" s="68"/>
    </row>
    <row r="41" spans="1:14" ht="15.75" thickBot="1" x14ac:dyDescent="0.3">
      <c r="A41" s="119"/>
      <c r="B41" s="120" t="s">
        <v>200</v>
      </c>
      <c r="C41" s="121"/>
      <c r="D41" s="121"/>
      <c r="E41" s="121"/>
      <c r="F41" s="111"/>
      <c r="G41" s="111"/>
      <c r="H41" s="111"/>
      <c r="I41" s="111"/>
      <c r="J41" s="111"/>
      <c r="K41" s="111"/>
      <c r="L41" s="111"/>
      <c r="M41" s="112"/>
      <c r="N41" s="68"/>
    </row>
    <row r="42" spans="1:14" ht="15" x14ac:dyDescent="0.25">
      <c r="A42" s="116"/>
      <c r="B42" s="122" t="s">
        <v>199</v>
      </c>
      <c r="C42" s="543" t="s">
        <v>194</v>
      </c>
      <c r="D42" s="543"/>
      <c r="E42" s="544"/>
      <c r="F42" s="543" t="s">
        <v>581</v>
      </c>
      <c r="G42" s="543"/>
      <c r="H42" s="544"/>
      <c r="I42" s="111"/>
      <c r="J42" s="111"/>
      <c r="K42" s="111"/>
      <c r="L42" s="111"/>
      <c r="M42" s="112"/>
      <c r="N42" s="68"/>
    </row>
    <row r="43" spans="1:14" ht="43.5" x14ac:dyDescent="0.25">
      <c r="A43" s="116"/>
      <c r="B43" s="123" t="s">
        <v>854</v>
      </c>
      <c r="C43" s="548" t="s">
        <v>843</v>
      </c>
      <c r="D43" s="549"/>
      <c r="E43" s="549"/>
      <c r="F43" s="545" t="s">
        <v>855</v>
      </c>
      <c r="G43" s="546"/>
      <c r="H43" s="547"/>
      <c r="I43" s="111"/>
      <c r="J43" s="111"/>
      <c r="K43" s="111"/>
      <c r="L43" s="111"/>
      <c r="M43" s="112"/>
      <c r="N43" s="68"/>
    </row>
    <row r="44" spans="1:14" ht="100.5" x14ac:dyDescent="0.25">
      <c r="A44" s="116"/>
      <c r="B44" s="123" t="s">
        <v>844</v>
      </c>
      <c r="C44" s="548" t="s">
        <v>845</v>
      </c>
      <c r="D44" s="549"/>
      <c r="E44" s="549"/>
      <c r="F44" s="545" t="s">
        <v>856</v>
      </c>
      <c r="G44" s="546"/>
      <c r="H44" s="547"/>
      <c r="I44" s="111"/>
      <c r="J44" s="111"/>
      <c r="K44" s="111"/>
      <c r="L44" s="111"/>
      <c r="M44" s="112"/>
      <c r="N44" s="68"/>
    </row>
    <row r="45" spans="1:14" ht="143.25" x14ac:dyDescent="0.25">
      <c r="A45" s="116"/>
      <c r="B45" s="123" t="s">
        <v>846</v>
      </c>
      <c r="C45" s="548" t="s">
        <v>845</v>
      </c>
      <c r="D45" s="549"/>
      <c r="E45" s="549"/>
      <c r="F45" s="545" t="s">
        <v>857</v>
      </c>
      <c r="G45" s="546"/>
      <c r="H45" s="547"/>
      <c r="I45" s="111"/>
      <c r="J45" s="111"/>
      <c r="K45" s="111"/>
      <c r="L45" s="111"/>
      <c r="M45" s="112"/>
      <c r="N45" s="68"/>
    </row>
    <row r="46" spans="1:14" ht="15" x14ac:dyDescent="0.25">
      <c r="A46" s="116"/>
      <c r="B46" s="91"/>
      <c r="C46" s="503"/>
      <c r="D46" s="503"/>
      <c r="E46" s="504"/>
      <c r="F46" s="503"/>
      <c r="G46" s="503"/>
      <c r="H46" s="504"/>
      <c r="I46" s="111"/>
      <c r="J46" s="111"/>
      <c r="K46" s="111"/>
      <c r="L46" s="111"/>
      <c r="M46" s="112"/>
      <c r="N46" s="68"/>
    </row>
    <row r="47" spans="1:14" ht="15" x14ac:dyDescent="0.25">
      <c r="A47" s="116"/>
      <c r="B47" s="91"/>
      <c r="C47" s="503"/>
      <c r="D47" s="503"/>
      <c r="E47" s="504"/>
      <c r="F47" s="503"/>
      <c r="G47" s="503"/>
      <c r="H47" s="504"/>
      <c r="I47" s="111"/>
      <c r="J47" s="111"/>
      <c r="K47" s="111"/>
      <c r="L47" s="111"/>
      <c r="M47" s="112"/>
      <c r="N47" s="68"/>
    </row>
    <row r="48" spans="1:14" ht="15.75" thickBot="1" x14ac:dyDescent="0.3">
      <c r="A48" s="116"/>
      <c r="B48" s="95"/>
      <c r="C48" s="505"/>
      <c r="D48" s="505"/>
      <c r="E48" s="506"/>
      <c r="F48" s="505"/>
      <c r="G48" s="505"/>
      <c r="H48" s="506"/>
      <c r="I48" s="111"/>
      <c r="J48" s="111"/>
      <c r="K48" s="111"/>
      <c r="L48" s="111"/>
      <c r="M48" s="112"/>
      <c r="N48" s="68"/>
    </row>
    <row r="49" spans="1:15" ht="15" x14ac:dyDescent="0.25">
      <c r="A49" s="116" t="s">
        <v>198</v>
      </c>
      <c r="B49" s="501" t="s">
        <v>610</v>
      </c>
      <c r="C49" s="502"/>
      <c r="D49" s="502"/>
      <c r="E49" s="502"/>
      <c r="F49" s="111"/>
      <c r="G49" s="111"/>
      <c r="H49" s="111"/>
      <c r="I49" s="111"/>
      <c r="J49" s="111"/>
      <c r="K49" s="111"/>
      <c r="L49" s="111"/>
      <c r="M49" s="112"/>
      <c r="N49" s="68"/>
    </row>
    <row r="50" spans="1:15" ht="15.75" thickBot="1" x14ac:dyDescent="0.3">
      <c r="A50" s="116"/>
      <c r="B50" s="498" t="s">
        <v>612</v>
      </c>
      <c r="C50" s="499"/>
      <c r="D50" s="499"/>
      <c r="E50" s="499"/>
      <c r="F50" s="111"/>
      <c r="G50" s="111"/>
      <c r="H50" s="111"/>
      <c r="I50" s="111"/>
      <c r="J50" s="111"/>
      <c r="K50" s="111"/>
      <c r="L50" s="111"/>
      <c r="M50" s="112"/>
      <c r="N50" s="68"/>
    </row>
    <row r="51" spans="1:15" ht="60.4" customHeight="1" thickBot="1" x14ac:dyDescent="0.3">
      <c r="A51" s="116"/>
      <c r="B51" s="603" t="s">
        <v>999</v>
      </c>
      <c r="C51" s="468"/>
      <c r="D51" s="468"/>
      <c r="E51" s="469"/>
      <c r="F51" s="111"/>
      <c r="G51" s="111"/>
      <c r="H51" s="111"/>
      <c r="I51" s="111"/>
      <c r="J51" s="111"/>
      <c r="K51" s="111"/>
      <c r="L51" s="111"/>
      <c r="M51" s="112"/>
      <c r="N51" s="68"/>
    </row>
    <row r="52" spans="1:15" ht="15" x14ac:dyDescent="0.25">
      <c r="A52" s="116" t="s">
        <v>197</v>
      </c>
      <c r="B52" s="502" t="s">
        <v>611</v>
      </c>
      <c r="C52" s="502"/>
      <c r="D52" s="502"/>
      <c r="E52" s="502"/>
      <c r="F52" s="111"/>
      <c r="G52" s="111"/>
      <c r="H52" s="111"/>
      <c r="I52" s="111"/>
      <c r="J52" s="111"/>
      <c r="K52" s="111"/>
      <c r="L52" s="111"/>
      <c r="M52" s="112"/>
      <c r="N52" s="68"/>
    </row>
    <row r="53" spans="1:15" ht="15.75" thickBot="1" x14ac:dyDescent="0.3">
      <c r="A53" s="116"/>
      <c r="B53" s="124" t="s">
        <v>196</v>
      </c>
      <c r="C53" s="111"/>
      <c r="D53" s="111"/>
      <c r="E53" s="111"/>
      <c r="F53" s="111"/>
      <c r="G53" s="111"/>
      <c r="H53" s="111"/>
      <c r="I53" s="111"/>
      <c r="J53" s="111"/>
      <c r="K53" s="111"/>
      <c r="L53" s="111"/>
      <c r="M53" s="112"/>
      <c r="N53" s="68"/>
    </row>
    <row r="54" spans="1:15" ht="15" x14ac:dyDescent="0.25">
      <c r="A54" s="116"/>
      <c r="B54" s="122" t="s">
        <v>195</v>
      </c>
      <c r="C54" s="125" t="s">
        <v>194</v>
      </c>
      <c r="D54" s="125" t="s">
        <v>613</v>
      </c>
      <c r="E54" s="125" t="s">
        <v>193</v>
      </c>
      <c r="F54" s="126" t="s">
        <v>8</v>
      </c>
      <c r="G54" s="111"/>
      <c r="H54" s="111"/>
      <c r="I54" s="111"/>
      <c r="J54" s="111"/>
      <c r="K54" s="111"/>
      <c r="L54" s="111"/>
      <c r="M54" s="111"/>
      <c r="N54" s="127"/>
      <c r="O54" s="68"/>
    </row>
    <row r="55" spans="1:15" ht="43.5" x14ac:dyDescent="0.25">
      <c r="A55" s="116"/>
      <c r="B55" s="91" t="s">
        <v>114</v>
      </c>
      <c r="C55" s="62" t="s">
        <v>860</v>
      </c>
      <c r="D55" s="62" t="s">
        <v>847</v>
      </c>
      <c r="E55" s="62" t="s">
        <v>861</v>
      </c>
      <c r="F55" s="128"/>
      <c r="G55" s="111"/>
      <c r="H55" s="111"/>
      <c r="I55" s="111"/>
      <c r="J55" s="111"/>
      <c r="K55" s="111"/>
      <c r="L55" s="111"/>
      <c r="M55" s="111"/>
      <c r="N55" s="129"/>
      <c r="O55" s="68"/>
    </row>
    <row r="56" spans="1:15" ht="29.25" x14ac:dyDescent="0.25">
      <c r="A56" s="116"/>
      <c r="B56" s="91" t="s">
        <v>192</v>
      </c>
      <c r="C56" s="62" t="s">
        <v>848</v>
      </c>
      <c r="D56" s="130" t="s">
        <v>856</v>
      </c>
      <c r="E56" s="62" t="s">
        <v>863</v>
      </c>
      <c r="F56" s="128"/>
      <c r="G56" s="111"/>
      <c r="H56" s="111"/>
      <c r="I56" s="111"/>
      <c r="J56" s="111"/>
      <c r="K56" s="111"/>
      <c r="L56" s="111"/>
      <c r="M56" s="111"/>
      <c r="N56" s="129"/>
      <c r="O56" s="68"/>
    </row>
    <row r="57" spans="1:15" ht="29.25" x14ac:dyDescent="0.25">
      <c r="A57" s="116"/>
      <c r="B57" s="91" t="s">
        <v>191</v>
      </c>
      <c r="C57" s="62" t="s">
        <v>848</v>
      </c>
      <c r="D57" s="130" t="s">
        <v>856</v>
      </c>
      <c r="E57" s="62" t="s">
        <v>863</v>
      </c>
      <c r="F57" s="128"/>
      <c r="G57" s="111"/>
      <c r="H57" s="111"/>
      <c r="I57" s="111"/>
      <c r="J57" s="111"/>
      <c r="K57" s="111"/>
      <c r="L57" s="111"/>
      <c r="M57" s="111"/>
      <c r="N57" s="129"/>
      <c r="O57" s="68"/>
    </row>
    <row r="58" spans="1:15" ht="29.25" x14ac:dyDescent="0.25">
      <c r="A58" s="116"/>
      <c r="B58" s="91" t="s">
        <v>190</v>
      </c>
      <c r="C58" s="62" t="s">
        <v>848</v>
      </c>
      <c r="D58" s="130" t="s">
        <v>856</v>
      </c>
      <c r="E58" s="62" t="s">
        <v>863</v>
      </c>
      <c r="F58" s="128"/>
      <c r="G58" s="111"/>
      <c r="H58" s="111"/>
      <c r="I58" s="111"/>
      <c r="J58" s="111"/>
      <c r="K58" s="111"/>
      <c r="L58" s="111"/>
      <c r="M58" s="111"/>
      <c r="N58" s="129"/>
      <c r="O58" s="68"/>
    </row>
    <row r="59" spans="1:15" ht="29.25" x14ac:dyDescent="0.25">
      <c r="A59" s="116"/>
      <c r="B59" s="91" t="s">
        <v>147</v>
      </c>
      <c r="C59" s="62" t="s">
        <v>848</v>
      </c>
      <c r="D59" s="130" t="s">
        <v>856</v>
      </c>
      <c r="E59" s="62" t="s">
        <v>863</v>
      </c>
      <c r="F59" s="128"/>
      <c r="G59" s="111"/>
      <c r="H59" s="111"/>
      <c r="I59" s="111"/>
      <c r="J59" s="111"/>
      <c r="K59" s="111"/>
      <c r="L59" s="111"/>
      <c r="M59" s="111"/>
      <c r="N59" s="129"/>
      <c r="O59" s="68"/>
    </row>
    <row r="60" spans="1:15" ht="29.25" x14ac:dyDescent="0.25">
      <c r="A60" s="116"/>
      <c r="B60" s="91" t="s">
        <v>189</v>
      </c>
      <c r="C60" s="62" t="s">
        <v>848</v>
      </c>
      <c r="D60" s="130" t="s">
        <v>856</v>
      </c>
      <c r="E60" s="62" t="s">
        <v>863</v>
      </c>
      <c r="F60" s="128"/>
      <c r="G60" s="111"/>
      <c r="H60" s="111"/>
      <c r="I60" s="111"/>
      <c r="J60" s="111"/>
      <c r="K60" s="111"/>
      <c r="L60" s="111"/>
      <c r="M60" s="111"/>
      <c r="N60" s="129"/>
      <c r="O60" s="68"/>
    </row>
    <row r="61" spans="1:15" ht="57.75" x14ac:dyDescent="0.25">
      <c r="A61" s="116"/>
      <c r="B61" s="91" t="s">
        <v>188</v>
      </c>
      <c r="C61" s="62" t="s">
        <v>862</v>
      </c>
      <c r="D61" s="62" t="s">
        <v>858</v>
      </c>
      <c r="E61" s="62" t="s">
        <v>864</v>
      </c>
      <c r="F61" s="128"/>
      <c r="G61" s="111"/>
      <c r="H61" s="111"/>
      <c r="I61" s="111"/>
      <c r="J61" s="111"/>
      <c r="K61" s="111"/>
      <c r="L61" s="111"/>
      <c r="M61" s="111"/>
      <c r="N61" s="129"/>
      <c r="O61" s="68"/>
    </row>
    <row r="62" spans="1:15" ht="57.75" x14ac:dyDescent="0.25">
      <c r="A62" s="116"/>
      <c r="B62" s="91" t="s">
        <v>187</v>
      </c>
      <c r="C62" s="62" t="s">
        <v>862</v>
      </c>
      <c r="D62" s="62" t="s">
        <v>858</v>
      </c>
      <c r="E62" s="62" t="s">
        <v>864</v>
      </c>
      <c r="F62" s="128"/>
      <c r="G62" s="111"/>
      <c r="H62" s="111"/>
      <c r="I62" s="111"/>
      <c r="J62" s="111"/>
      <c r="K62" s="111"/>
      <c r="L62" s="111"/>
      <c r="M62" s="111"/>
      <c r="N62" s="129"/>
      <c r="O62" s="68"/>
    </row>
    <row r="63" spans="1:15" ht="57.75" x14ac:dyDescent="0.25">
      <c r="A63" s="116"/>
      <c r="B63" s="91" t="s">
        <v>186</v>
      </c>
      <c r="C63" s="62" t="s">
        <v>862</v>
      </c>
      <c r="D63" s="62" t="s">
        <v>858</v>
      </c>
      <c r="E63" s="62" t="s">
        <v>864</v>
      </c>
      <c r="F63" s="128"/>
      <c r="G63" s="111"/>
      <c r="H63" s="111"/>
      <c r="I63" s="111"/>
      <c r="J63" s="111"/>
      <c r="K63" s="111"/>
      <c r="L63" s="111"/>
      <c r="M63" s="111"/>
      <c r="N63" s="129"/>
      <c r="O63" s="68"/>
    </row>
    <row r="64" spans="1:15" ht="57.75" x14ac:dyDescent="0.25">
      <c r="A64" s="116"/>
      <c r="B64" s="131" t="s">
        <v>132</v>
      </c>
      <c r="C64" s="62" t="s">
        <v>865</v>
      </c>
      <c r="D64" s="62" t="s">
        <v>858</v>
      </c>
      <c r="E64" s="62" t="s">
        <v>864</v>
      </c>
      <c r="F64" s="128"/>
      <c r="G64" s="111"/>
      <c r="H64" s="111"/>
      <c r="I64" s="111"/>
      <c r="J64" s="111"/>
      <c r="K64" s="111"/>
      <c r="L64" s="111"/>
      <c r="M64" s="111"/>
      <c r="N64" s="129"/>
      <c r="O64" s="68"/>
    </row>
    <row r="65" spans="1:15" ht="57.75" x14ac:dyDescent="0.25">
      <c r="A65" s="116"/>
      <c r="B65" s="91" t="s">
        <v>26</v>
      </c>
      <c r="C65" s="62" t="s">
        <v>865</v>
      </c>
      <c r="D65" s="62" t="s">
        <v>858</v>
      </c>
      <c r="E65" s="62" t="s">
        <v>864</v>
      </c>
      <c r="F65" s="128"/>
      <c r="G65" s="111"/>
      <c r="H65" s="111"/>
      <c r="I65" s="111"/>
      <c r="J65" s="111"/>
      <c r="K65" s="111"/>
      <c r="L65" s="111"/>
      <c r="M65" s="111"/>
      <c r="N65" s="129"/>
      <c r="O65" s="68"/>
    </row>
    <row r="66" spans="1:15" ht="100.5" x14ac:dyDescent="0.25">
      <c r="A66" s="116"/>
      <c r="B66" s="132" t="s">
        <v>5</v>
      </c>
      <c r="C66" s="62" t="s">
        <v>849</v>
      </c>
      <c r="D66" s="62" t="s">
        <v>850</v>
      </c>
      <c r="E66" s="62" t="s">
        <v>866</v>
      </c>
      <c r="F66" s="63" t="s">
        <v>851</v>
      </c>
      <c r="G66" s="133"/>
      <c r="H66" s="133"/>
      <c r="I66" s="133"/>
      <c r="J66" s="133"/>
      <c r="K66" s="134"/>
      <c r="L66" s="111"/>
      <c r="M66" s="111"/>
      <c r="N66" s="129"/>
      <c r="O66" s="68"/>
    </row>
    <row r="67" spans="1:15" ht="114.75" x14ac:dyDescent="0.25">
      <c r="A67" s="116"/>
      <c r="B67" s="607" t="s">
        <v>5</v>
      </c>
      <c r="C67" s="604" t="s">
        <v>852</v>
      </c>
      <c r="D67" s="608" t="s">
        <v>859</v>
      </c>
      <c r="E67" s="604" t="s">
        <v>867</v>
      </c>
      <c r="F67" s="605" t="s">
        <v>853</v>
      </c>
      <c r="G67" s="133"/>
      <c r="H67" s="133"/>
      <c r="I67" s="133"/>
      <c r="J67" s="133"/>
      <c r="K67" s="134"/>
      <c r="L67" s="111"/>
      <c r="M67" s="111"/>
      <c r="N67" s="129"/>
      <c r="O67" s="68"/>
    </row>
    <row r="68" spans="1:15" ht="29.25" x14ac:dyDescent="0.25">
      <c r="A68" s="116"/>
      <c r="B68" s="609" t="s">
        <v>5</v>
      </c>
      <c r="C68" s="62" t="s">
        <v>1000</v>
      </c>
      <c r="D68" s="610" t="s">
        <v>1002</v>
      </c>
      <c r="E68" s="62" t="s">
        <v>1001</v>
      </c>
      <c r="F68" s="62" t="s">
        <v>1003</v>
      </c>
      <c r="G68" s="606"/>
      <c r="H68" s="606"/>
      <c r="I68" s="606"/>
      <c r="J68" s="606"/>
      <c r="K68" s="606"/>
      <c r="L68" s="111"/>
      <c r="M68" s="111"/>
      <c r="N68" s="129"/>
      <c r="O68" s="68"/>
    </row>
    <row r="69" spans="1:15" ht="15" x14ac:dyDescent="0.25">
      <c r="A69" s="135" t="s">
        <v>185</v>
      </c>
      <c r="B69" s="136" t="s">
        <v>582</v>
      </c>
      <c r="C69" s="136"/>
      <c r="D69" s="111"/>
      <c r="E69" s="111"/>
      <c r="F69" s="111"/>
      <c r="G69" s="111"/>
      <c r="H69" s="111"/>
      <c r="I69" s="111"/>
      <c r="J69" s="111"/>
      <c r="K69" s="111"/>
      <c r="L69" s="111"/>
      <c r="M69" s="111"/>
      <c r="N69" s="129"/>
      <c r="O69" s="68"/>
    </row>
    <row r="70" spans="1:15" ht="15.75" thickBot="1" x14ac:dyDescent="0.3">
      <c r="A70" s="135"/>
      <c r="B70" s="137" t="s">
        <v>583</v>
      </c>
      <c r="C70" s="138"/>
      <c r="D70" s="111"/>
      <c r="E70" s="111"/>
      <c r="F70" s="111"/>
      <c r="G70" s="111"/>
      <c r="H70" s="111"/>
      <c r="I70" s="111"/>
      <c r="J70" s="111"/>
      <c r="K70" s="111"/>
      <c r="L70" s="111"/>
      <c r="M70" s="111"/>
      <c r="N70" s="129"/>
      <c r="O70" s="68"/>
    </row>
    <row r="71" spans="1:15" ht="94.7" customHeight="1" thickBot="1" x14ac:dyDescent="0.3">
      <c r="A71" s="135"/>
      <c r="B71" s="603" t="s">
        <v>1004</v>
      </c>
      <c r="C71" s="468"/>
      <c r="D71" s="468"/>
      <c r="E71" s="469"/>
      <c r="F71" s="111"/>
      <c r="G71" s="111"/>
      <c r="H71" s="111"/>
      <c r="I71" s="111"/>
      <c r="J71" s="111"/>
      <c r="K71" s="111"/>
      <c r="L71" s="111"/>
      <c r="M71" s="111"/>
      <c r="N71" s="129"/>
      <c r="O71" s="68"/>
    </row>
    <row r="72" spans="1:15" ht="15" x14ac:dyDescent="0.25">
      <c r="A72" s="135" t="s">
        <v>184</v>
      </c>
      <c r="B72" s="501" t="s">
        <v>584</v>
      </c>
      <c r="C72" s="502"/>
      <c r="D72" s="502"/>
      <c r="E72" s="502"/>
      <c r="F72" s="111"/>
      <c r="G72" s="111"/>
      <c r="H72" s="111"/>
      <c r="I72" s="111"/>
      <c r="J72" s="111"/>
      <c r="K72" s="111"/>
      <c r="L72" s="111"/>
      <c r="M72" s="111"/>
      <c r="N72" s="129"/>
      <c r="O72" s="68"/>
    </row>
    <row r="73" spans="1:15" ht="15" x14ac:dyDescent="0.25">
      <c r="A73" s="135"/>
      <c r="B73" s="137" t="s">
        <v>614</v>
      </c>
      <c r="C73" s="138"/>
      <c r="D73" s="111"/>
      <c r="E73" s="111"/>
      <c r="F73" s="111"/>
      <c r="G73" s="111"/>
      <c r="H73" s="111"/>
      <c r="I73" s="111"/>
      <c r="J73" s="111"/>
      <c r="K73" s="111"/>
      <c r="L73" s="111"/>
      <c r="M73" s="111"/>
      <c r="N73" s="129"/>
      <c r="O73" s="68"/>
    </row>
    <row r="74" spans="1:15" ht="15.75" thickBot="1" x14ac:dyDescent="0.3">
      <c r="A74" s="135"/>
      <c r="B74" s="124" t="s">
        <v>615</v>
      </c>
      <c r="C74" s="111"/>
      <c r="D74" s="111"/>
      <c r="E74" s="111"/>
      <c r="F74" s="111"/>
      <c r="G74" s="111"/>
      <c r="H74" s="111"/>
      <c r="I74" s="111"/>
      <c r="J74" s="111"/>
      <c r="K74" s="111"/>
      <c r="L74" s="111"/>
      <c r="M74" s="111"/>
      <c r="N74" s="129"/>
      <c r="O74" s="68"/>
    </row>
    <row r="75" spans="1:15" ht="75.400000000000006" customHeight="1" thickBot="1" x14ac:dyDescent="0.3">
      <c r="A75" s="135"/>
      <c r="B75" s="603" t="s">
        <v>1005</v>
      </c>
      <c r="C75" s="468"/>
      <c r="D75" s="468"/>
      <c r="E75" s="469"/>
      <c r="F75" s="111"/>
      <c r="G75" s="111"/>
      <c r="H75" s="111"/>
      <c r="I75" s="111"/>
      <c r="J75" s="111"/>
      <c r="K75" s="111"/>
      <c r="L75" s="111"/>
      <c r="M75" s="111"/>
      <c r="N75" s="129"/>
      <c r="O75" s="68"/>
    </row>
    <row r="76" spans="1:15" ht="15" x14ac:dyDescent="0.25">
      <c r="A76" s="116"/>
      <c r="B76" s="111"/>
      <c r="C76" s="111"/>
      <c r="D76" s="111"/>
      <c r="E76" s="111"/>
      <c r="F76" s="111"/>
      <c r="G76" s="111"/>
      <c r="H76" s="111"/>
      <c r="I76" s="111"/>
      <c r="J76" s="111"/>
      <c r="K76" s="111"/>
      <c r="L76" s="111"/>
      <c r="M76" s="111"/>
      <c r="N76" s="129"/>
      <c r="O76" s="68"/>
    </row>
    <row r="77" spans="1:15" ht="18" x14ac:dyDescent="0.2">
      <c r="A77" s="107"/>
      <c r="B77" s="108" t="s">
        <v>68</v>
      </c>
      <c r="C77" s="108"/>
      <c r="D77" s="108"/>
      <c r="E77" s="108"/>
      <c r="F77" s="108"/>
      <c r="G77" s="108"/>
      <c r="H77" s="108"/>
      <c r="I77" s="108"/>
      <c r="J77" s="108"/>
      <c r="K77" s="108"/>
      <c r="L77" s="108"/>
      <c r="M77" s="108"/>
      <c r="N77" s="139"/>
      <c r="O77" s="68"/>
    </row>
    <row r="78" spans="1:15" ht="15" x14ac:dyDescent="0.25">
      <c r="A78" s="135" t="s">
        <v>183</v>
      </c>
      <c r="B78" s="136" t="s">
        <v>66</v>
      </c>
      <c r="C78" s="136"/>
      <c r="D78" s="111"/>
      <c r="E78" s="111"/>
      <c r="F78" s="111"/>
      <c r="G78" s="111"/>
      <c r="H78" s="111"/>
      <c r="I78" s="111"/>
      <c r="J78" s="111"/>
      <c r="K78" s="111"/>
      <c r="L78" s="111"/>
      <c r="M78" s="112"/>
      <c r="N78" s="68"/>
    </row>
    <row r="79" spans="1:15" ht="15.75" thickBot="1" x14ac:dyDescent="0.3">
      <c r="A79" s="135"/>
      <c r="B79" s="512" t="s">
        <v>585</v>
      </c>
      <c r="C79" s="513"/>
      <c r="D79" s="513"/>
      <c r="E79" s="513"/>
      <c r="F79" s="111"/>
      <c r="G79" s="111"/>
      <c r="H79" s="111"/>
      <c r="I79" s="111"/>
      <c r="J79" s="111"/>
      <c r="K79" s="111"/>
      <c r="L79" s="111"/>
      <c r="M79" s="112"/>
      <c r="N79" s="68"/>
    </row>
    <row r="80" spans="1:15" ht="103.7" customHeight="1" thickBot="1" x14ac:dyDescent="0.3">
      <c r="A80" s="135"/>
      <c r="B80" s="603" t="s">
        <v>1006</v>
      </c>
      <c r="C80" s="468"/>
      <c r="D80" s="468"/>
      <c r="E80" s="469"/>
      <c r="F80" s="111"/>
      <c r="G80" s="111"/>
      <c r="H80" s="111"/>
      <c r="I80" s="111"/>
      <c r="J80" s="111"/>
      <c r="K80" s="111"/>
      <c r="L80" s="111"/>
      <c r="M80" s="112"/>
      <c r="N80" s="68"/>
    </row>
    <row r="81" spans="1:17" ht="15" x14ac:dyDescent="0.25">
      <c r="A81" s="116"/>
      <c r="B81" s="111"/>
      <c r="C81" s="111"/>
      <c r="D81" s="111"/>
      <c r="E81" s="111"/>
      <c r="F81" s="111"/>
      <c r="G81" s="111"/>
      <c r="H81" s="111"/>
      <c r="I81" s="111"/>
      <c r="J81" s="111"/>
      <c r="K81" s="111"/>
      <c r="L81" s="111"/>
      <c r="M81" s="112"/>
      <c r="N81" s="68"/>
    </row>
    <row r="82" spans="1:17" ht="18" x14ac:dyDescent="0.2">
      <c r="A82" s="140" t="s">
        <v>617</v>
      </c>
      <c r="B82" s="141" t="s">
        <v>182</v>
      </c>
      <c r="C82" s="141"/>
      <c r="D82" s="142"/>
      <c r="E82" s="142"/>
      <c r="F82" s="142"/>
      <c r="G82" s="142"/>
      <c r="H82" s="142"/>
      <c r="I82" s="142"/>
      <c r="J82" s="142"/>
      <c r="K82" s="142"/>
      <c r="L82" s="142"/>
      <c r="M82" s="143"/>
      <c r="N82" s="68"/>
    </row>
    <row r="83" spans="1:17" ht="18" x14ac:dyDescent="0.2">
      <c r="A83" s="144"/>
      <c r="B83" s="145" t="s">
        <v>181</v>
      </c>
      <c r="C83" s="145"/>
      <c r="D83" s="145"/>
      <c r="E83" s="145"/>
      <c r="F83" s="145"/>
      <c r="G83" s="145"/>
      <c r="H83" s="145"/>
      <c r="I83" s="145"/>
      <c r="J83" s="145"/>
      <c r="K83" s="145"/>
      <c r="L83" s="145"/>
      <c r="M83" s="146"/>
      <c r="N83" s="68"/>
    </row>
    <row r="84" spans="1:17" ht="15" x14ac:dyDescent="0.25">
      <c r="A84" s="147" t="s">
        <v>180</v>
      </c>
      <c r="B84" s="148" t="s">
        <v>625</v>
      </c>
      <c r="C84" s="148"/>
      <c r="D84" s="149"/>
      <c r="E84" s="149"/>
      <c r="F84" s="149"/>
      <c r="G84" s="149"/>
      <c r="H84" s="149"/>
      <c r="I84" s="149"/>
      <c r="J84" s="149"/>
      <c r="K84" s="149"/>
      <c r="L84" s="149"/>
      <c r="M84" s="150"/>
      <c r="N84" s="68"/>
    </row>
    <row r="85" spans="1:17" ht="15" x14ac:dyDescent="0.25">
      <c r="A85" s="147"/>
      <c r="B85" s="514" t="s">
        <v>626</v>
      </c>
      <c r="C85" s="472"/>
      <c r="D85" s="472"/>
      <c r="E85" s="472"/>
      <c r="F85" s="149"/>
      <c r="G85" s="149"/>
      <c r="H85" s="149"/>
      <c r="I85" s="149"/>
      <c r="J85" s="149"/>
      <c r="K85" s="149"/>
      <c r="L85" s="149"/>
      <c r="M85" s="150"/>
      <c r="N85" s="68"/>
    </row>
    <row r="86" spans="1:17" ht="15" x14ac:dyDescent="0.25">
      <c r="A86" s="151"/>
      <c r="B86" s="472" t="s">
        <v>586</v>
      </c>
      <c r="C86" s="472"/>
      <c r="D86" s="472"/>
      <c r="E86" s="472"/>
      <c r="F86" s="149"/>
      <c r="G86" s="149"/>
      <c r="H86" s="149"/>
      <c r="I86" s="149"/>
      <c r="J86" s="149"/>
      <c r="K86" s="149"/>
      <c r="L86" s="149"/>
      <c r="M86" s="150"/>
      <c r="N86" s="68"/>
      <c r="Q86" s="68"/>
    </row>
    <row r="87" spans="1:17" ht="15.75" thickBot="1" x14ac:dyDescent="0.3">
      <c r="A87" s="151"/>
      <c r="B87" s="500" t="s">
        <v>627</v>
      </c>
      <c r="C87" s="500"/>
      <c r="D87" s="500"/>
      <c r="E87" s="500"/>
      <c r="F87" s="149"/>
      <c r="G87" s="149"/>
      <c r="H87" s="149"/>
      <c r="I87" s="149"/>
      <c r="J87" s="149"/>
      <c r="K87" s="149"/>
      <c r="L87" s="149"/>
      <c r="M87" s="150"/>
      <c r="N87" s="68"/>
      <c r="Q87" s="68"/>
    </row>
    <row r="88" spans="1:17" ht="15" x14ac:dyDescent="0.25">
      <c r="A88" s="151"/>
      <c r="B88" s="152" t="s">
        <v>179</v>
      </c>
      <c r="C88" s="153" t="s">
        <v>0</v>
      </c>
      <c r="D88" s="153" t="s">
        <v>178</v>
      </c>
      <c r="E88" s="153" t="s">
        <v>177</v>
      </c>
      <c r="F88" s="153" t="s">
        <v>176</v>
      </c>
      <c r="G88" s="153" t="s">
        <v>175</v>
      </c>
      <c r="H88" s="153" t="s">
        <v>119</v>
      </c>
      <c r="I88" s="153" t="s">
        <v>9</v>
      </c>
      <c r="J88" s="154" t="s">
        <v>8</v>
      </c>
      <c r="K88" s="149"/>
      <c r="L88" s="149"/>
      <c r="M88" s="150"/>
      <c r="N88" s="68"/>
      <c r="Q88" s="68"/>
    </row>
    <row r="89" spans="1:17" ht="18.75" x14ac:dyDescent="0.35">
      <c r="A89" s="151"/>
      <c r="B89" s="91" t="s">
        <v>789</v>
      </c>
      <c r="C89" s="92" t="s">
        <v>251</v>
      </c>
      <c r="D89" s="92" t="s">
        <v>527</v>
      </c>
      <c r="E89" s="155"/>
      <c r="F89" s="155"/>
      <c r="G89" s="155"/>
      <c r="H89" s="155">
        <v>359</v>
      </c>
      <c r="I89" s="92" t="s">
        <v>914</v>
      </c>
      <c r="J89" s="156"/>
      <c r="K89" s="149"/>
      <c r="L89" s="149"/>
      <c r="M89" s="150"/>
      <c r="N89" s="68"/>
      <c r="Q89" s="68"/>
    </row>
    <row r="90" spans="1:17" ht="18.75" x14ac:dyDescent="0.35">
      <c r="A90" s="151"/>
      <c r="B90" s="91" t="s">
        <v>174</v>
      </c>
      <c r="C90" s="92" t="str">
        <f>VLOOKUP(C$89,ListsReq!$C$3:$R$34,2,FALSE)</f>
        <v>2014/15</v>
      </c>
      <c r="D90" s="92" t="s">
        <v>527</v>
      </c>
      <c r="E90" s="155">
        <v>104</v>
      </c>
      <c r="F90" s="155">
        <v>190</v>
      </c>
      <c r="G90" s="155">
        <v>37</v>
      </c>
      <c r="H90" s="155">
        <f t="shared" ref="H90:H95" si="0">SUM(E90:G90)</f>
        <v>331</v>
      </c>
      <c r="I90" s="92" t="s">
        <v>914</v>
      </c>
      <c r="J90" s="156"/>
      <c r="K90" s="149"/>
      <c r="L90" s="149"/>
      <c r="M90" s="150"/>
      <c r="N90" s="68"/>
      <c r="Q90" s="68"/>
    </row>
    <row r="91" spans="1:17" ht="18.75" x14ac:dyDescent="0.35">
      <c r="A91" s="151"/>
      <c r="B91" s="91" t="s">
        <v>173</v>
      </c>
      <c r="C91" s="92" t="str">
        <f>VLOOKUP(C$89,ListsReq!$C$3:$R$34,3,FALSE)</f>
        <v>2015/16</v>
      </c>
      <c r="D91" s="92" t="s">
        <v>527</v>
      </c>
      <c r="E91" s="155">
        <v>119</v>
      </c>
      <c r="F91" s="155">
        <v>169</v>
      </c>
      <c r="G91" s="155">
        <v>25</v>
      </c>
      <c r="H91" s="155">
        <f t="shared" si="0"/>
        <v>313</v>
      </c>
      <c r="I91" s="92" t="s">
        <v>914</v>
      </c>
      <c r="J91" s="156"/>
      <c r="K91" s="149"/>
      <c r="L91" s="149"/>
      <c r="M91" s="150"/>
      <c r="N91" s="68"/>
      <c r="Q91" s="68"/>
    </row>
    <row r="92" spans="1:17" ht="18.75" x14ac:dyDescent="0.35">
      <c r="A92" s="151"/>
      <c r="B92" s="91" t="s">
        <v>172</v>
      </c>
      <c r="C92" s="92" t="str">
        <f>VLOOKUP(C$89,ListsReq!$C$3:$R$34,4,FALSE)</f>
        <v>2016/17</v>
      </c>
      <c r="D92" s="92" t="s">
        <v>527</v>
      </c>
      <c r="E92" s="155">
        <v>90.76</v>
      </c>
      <c r="F92" s="155">
        <v>150.91999999999999</v>
      </c>
      <c r="G92" s="155">
        <v>19.11</v>
      </c>
      <c r="H92" s="155">
        <f t="shared" si="0"/>
        <v>260.79000000000002</v>
      </c>
      <c r="I92" s="92" t="s">
        <v>914</v>
      </c>
      <c r="J92" s="156"/>
      <c r="K92" s="149"/>
      <c r="L92" s="149"/>
      <c r="M92" s="150"/>
      <c r="N92" s="68"/>
      <c r="Q92" s="68"/>
    </row>
    <row r="93" spans="1:17" ht="18.75" x14ac:dyDescent="0.35">
      <c r="A93" s="151"/>
      <c r="B93" s="91" t="s">
        <v>171</v>
      </c>
      <c r="C93" s="92" t="str">
        <f>VLOOKUP(C$89,ListsReq!$C$3:$R$34,5,FALSE)</f>
        <v>2017/18</v>
      </c>
      <c r="D93" s="92" t="s">
        <v>527</v>
      </c>
      <c r="E93" s="155">
        <v>132.44999999999999</v>
      </c>
      <c r="F93" s="155">
        <v>106.31</v>
      </c>
      <c r="G93" s="155">
        <v>16.38</v>
      </c>
      <c r="H93" s="155">
        <f t="shared" si="0"/>
        <v>255.14</v>
      </c>
      <c r="I93" s="92" t="s">
        <v>914</v>
      </c>
      <c r="J93" s="156"/>
      <c r="K93" s="149"/>
      <c r="L93" s="149"/>
      <c r="M93" s="150"/>
      <c r="N93" s="68"/>
      <c r="Q93" s="68"/>
    </row>
    <row r="94" spans="1:17" ht="18.75" x14ac:dyDescent="0.35">
      <c r="A94" s="151"/>
      <c r="B94" s="91" t="s">
        <v>170</v>
      </c>
      <c r="C94" s="92" t="str">
        <f>VLOOKUP(C$89,ListsReq!$C$3:$R$34,6,FALSE)</f>
        <v>2018/19</v>
      </c>
      <c r="D94" s="92" t="s">
        <v>527</v>
      </c>
      <c r="E94" s="155">
        <v>116.74</v>
      </c>
      <c r="F94" s="155">
        <v>91.4</v>
      </c>
      <c r="G94" s="155">
        <v>15.66</v>
      </c>
      <c r="H94" s="155">
        <f t="shared" si="0"/>
        <v>223.79999999999998</v>
      </c>
      <c r="I94" s="92" t="s">
        <v>914</v>
      </c>
      <c r="J94" s="156"/>
      <c r="K94" s="149"/>
      <c r="L94" s="149"/>
      <c r="M94" s="150"/>
      <c r="N94" s="68"/>
      <c r="Q94" s="68"/>
    </row>
    <row r="95" spans="1:17" ht="18.75" x14ac:dyDescent="0.35">
      <c r="A95" s="151"/>
      <c r="B95" s="91" t="s">
        <v>169</v>
      </c>
      <c r="C95" s="92" t="str">
        <f>VLOOKUP(C$89,ListsReq!$C$3:$R$34,7,FALSE)</f>
        <v>2019/20</v>
      </c>
      <c r="D95" s="92" t="s">
        <v>527</v>
      </c>
      <c r="E95" s="155">
        <v>108.2</v>
      </c>
      <c r="F95" s="155">
        <v>91.638999999999996</v>
      </c>
      <c r="G95" s="155">
        <v>15.221</v>
      </c>
      <c r="H95" s="155">
        <f t="shared" si="0"/>
        <v>215.06</v>
      </c>
      <c r="I95" s="92" t="s">
        <v>914</v>
      </c>
      <c r="J95" s="156"/>
      <c r="K95" s="149"/>
      <c r="L95" s="149"/>
      <c r="M95" s="150"/>
      <c r="N95" s="68"/>
      <c r="Q95" s="68"/>
    </row>
    <row r="96" spans="1:17" ht="15" x14ac:dyDescent="0.25">
      <c r="A96" s="147"/>
      <c r="B96" s="157"/>
      <c r="C96" s="157"/>
      <c r="D96" s="149"/>
      <c r="E96" s="149"/>
      <c r="F96" s="149"/>
      <c r="G96" s="149"/>
      <c r="H96" s="149"/>
      <c r="I96" s="149"/>
      <c r="J96" s="149"/>
      <c r="K96" s="149"/>
      <c r="L96" s="149"/>
      <c r="M96" s="150"/>
      <c r="N96" s="68"/>
    </row>
    <row r="97" spans="1:15" ht="15" x14ac:dyDescent="0.25">
      <c r="A97" s="147" t="s">
        <v>168</v>
      </c>
      <c r="B97" s="148" t="s">
        <v>167</v>
      </c>
      <c r="C97" s="148"/>
      <c r="D97" s="149"/>
      <c r="E97" s="149"/>
      <c r="F97" s="149"/>
      <c r="G97" s="149"/>
      <c r="H97" s="149"/>
      <c r="I97" s="149"/>
      <c r="J97" s="149"/>
      <c r="K97" s="149"/>
      <c r="L97" s="149"/>
      <c r="M97" s="150"/>
      <c r="N97" s="68"/>
    </row>
    <row r="98" spans="1:15" ht="15" x14ac:dyDescent="0.25">
      <c r="A98" s="147"/>
      <c r="B98" s="472" t="s">
        <v>628</v>
      </c>
      <c r="C98" s="472"/>
      <c r="D98" s="472"/>
      <c r="E98" s="472"/>
      <c r="F98" s="149"/>
      <c r="G98" s="149"/>
      <c r="H98" s="149"/>
      <c r="I98" s="149"/>
      <c r="J98" s="149"/>
      <c r="K98" s="149"/>
      <c r="L98" s="149"/>
      <c r="M98" s="150"/>
      <c r="N98" s="68"/>
    </row>
    <row r="99" spans="1:15" ht="15" x14ac:dyDescent="0.25">
      <c r="A99" s="151"/>
      <c r="B99" s="472" t="s">
        <v>166</v>
      </c>
      <c r="C99" s="472"/>
      <c r="D99" s="472"/>
      <c r="E99" s="472"/>
      <c r="F99" s="149"/>
      <c r="G99" s="149"/>
      <c r="H99" s="149"/>
      <c r="I99" s="149"/>
      <c r="J99" s="149"/>
      <c r="K99" s="149"/>
      <c r="L99" s="149"/>
      <c r="M99" s="150"/>
      <c r="N99" s="68"/>
      <c r="O99" s="68"/>
    </row>
    <row r="100" spans="1:15" ht="15" x14ac:dyDescent="0.25">
      <c r="A100" s="151"/>
      <c r="B100" s="158" t="s">
        <v>915</v>
      </c>
      <c r="C100" s="159">
        <v>2019</v>
      </c>
      <c r="D100" s="160">
        <v>2019</v>
      </c>
      <c r="E100" s="160">
        <v>2020</v>
      </c>
      <c r="F100" s="149"/>
      <c r="G100" s="149"/>
      <c r="H100" s="149"/>
      <c r="I100" s="149"/>
      <c r="J100" s="149"/>
      <c r="K100" s="149"/>
      <c r="L100" s="149"/>
      <c r="M100" s="150"/>
      <c r="N100" s="68"/>
      <c r="O100" s="68"/>
    </row>
    <row r="101" spans="1:15" ht="15.75" thickBot="1" x14ac:dyDescent="0.3">
      <c r="A101" s="151"/>
      <c r="B101" s="158"/>
      <c r="C101" s="158"/>
      <c r="D101" s="158"/>
      <c r="E101" s="158"/>
      <c r="F101" s="149"/>
      <c r="G101" s="149"/>
      <c r="H101" s="149"/>
      <c r="I101" s="149"/>
      <c r="J101" s="149"/>
      <c r="K101" s="149"/>
      <c r="L101" s="149"/>
      <c r="M101" s="150"/>
      <c r="N101" s="68"/>
      <c r="O101" s="68"/>
    </row>
    <row r="102" spans="1:15" ht="16.5" x14ac:dyDescent="0.25">
      <c r="A102" s="151"/>
      <c r="B102" s="152" t="s">
        <v>165</v>
      </c>
      <c r="C102" s="161" t="s">
        <v>164</v>
      </c>
      <c r="D102" s="153" t="s">
        <v>163</v>
      </c>
      <c r="E102" s="153" t="s">
        <v>9</v>
      </c>
      <c r="F102" s="153" t="s">
        <v>162</v>
      </c>
      <c r="G102" s="153" t="s">
        <v>9</v>
      </c>
      <c r="H102" s="153" t="s">
        <v>916</v>
      </c>
      <c r="I102" s="154" t="s">
        <v>8</v>
      </c>
      <c r="J102" s="149"/>
      <c r="K102" s="149"/>
      <c r="L102" s="149"/>
      <c r="M102" s="150"/>
      <c r="N102" s="68"/>
      <c r="O102" s="68"/>
    </row>
    <row r="103" spans="1:15" ht="128.25" x14ac:dyDescent="0.25">
      <c r="A103" s="151"/>
      <c r="B103" s="91" t="s">
        <v>522</v>
      </c>
      <c r="C103" s="162" t="s">
        <v>176</v>
      </c>
      <c r="D103" s="163">
        <v>358528.86</v>
      </c>
      <c r="E103" s="164" t="str">
        <f>VLOOKUP($B103,ListsReq!$AC$3:$AF$150,2,FALSE)</f>
        <v>kWh</v>
      </c>
      <c r="F103" s="165">
        <f>IF($C$100=2020, VLOOKUP($B103,ListsReq!$AC$3:$AF$150,3,FALSE), IF($C$100=2019, VLOOKUP($B103,ListsReq!$AC$153:$AF$300,3,FALSE),""))</f>
        <v>0.25559999999999999</v>
      </c>
      <c r="G103" s="164" t="str">
        <f>VLOOKUP($B103,ListsReq!$AC$3:$AF$150,4,FALSE)</f>
        <v>kg CO2e/kWh</v>
      </c>
      <c r="H103" s="166">
        <f t="shared" ref="H103:H116" si="1">(F103*D103)/1000</f>
        <v>91.639976615999998</v>
      </c>
      <c r="I103" s="460" t="s">
        <v>980</v>
      </c>
      <c r="J103" s="149"/>
      <c r="K103" s="149"/>
      <c r="L103" s="149"/>
      <c r="M103" s="150"/>
      <c r="N103" s="68"/>
      <c r="O103" s="68"/>
    </row>
    <row r="104" spans="1:15" ht="15" x14ac:dyDescent="0.25">
      <c r="A104" s="151"/>
      <c r="B104" s="91" t="s">
        <v>499</v>
      </c>
      <c r="C104" s="162" t="s">
        <v>175</v>
      </c>
      <c r="D104" s="167">
        <v>358528.86</v>
      </c>
      <c r="E104" s="164" t="str">
        <f>VLOOKUP($B104,ListsReq!$AC$3:$AF$150,2,FALSE)</f>
        <v>kWh</v>
      </c>
      <c r="F104" s="165">
        <f>IF($C$100=2020, VLOOKUP($B104,ListsReq!$AC$3:$AF$150,3,FALSE), IF($C$100=2019, VLOOKUP($B104,ListsReq!$AC$153:$AF$300,3,FALSE),""))</f>
        <v>2.1700000000000001E-2</v>
      </c>
      <c r="G104" s="164" t="str">
        <f>VLOOKUP($B104,ListsReq!$AC$3:$AF$150,4,FALSE)</f>
        <v>kg CO2e/kWh</v>
      </c>
      <c r="H104" s="166">
        <f t="shared" si="1"/>
        <v>7.7800762619999997</v>
      </c>
      <c r="I104" s="94"/>
      <c r="J104" s="149"/>
      <c r="K104" s="149"/>
      <c r="L104" s="149"/>
      <c r="M104" s="150"/>
      <c r="N104" s="68"/>
      <c r="O104" s="68"/>
    </row>
    <row r="105" spans="1:15" ht="15" x14ac:dyDescent="0.25">
      <c r="A105" s="151"/>
      <c r="B105" s="91" t="s">
        <v>475</v>
      </c>
      <c r="C105" s="162" t="s">
        <v>177</v>
      </c>
      <c r="D105" s="167">
        <v>42554</v>
      </c>
      <c r="E105" s="164" t="str">
        <f>VLOOKUP($B105,ListsReq!$AC$3:$AF$150,2,FALSE)</f>
        <v>kWh</v>
      </c>
      <c r="F105" s="165">
        <f>IF($C$100=2020, VLOOKUP($B105,ListsReq!$AC$3:$AF$150,3,FALSE), IF($C$100=2019, VLOOKUP($B105,ListsReq!$AC$153:$AF$300,3,FALSE),""))</f>
        <v>0.18385000000000001</v>
      </c>
      <c r="G105" s="164" t="str">
        <f>VLOOKUP($B105,ListsReq!$AC$3:$AF$150,4,FALSE)</f>
        <v>kg CO2e/kWh</v>
      </c>
      <c r="H105" s="166">
        <f t="shared" si="1"/>
        <v>7.823552900000001</v>
      </c>
      <c r="I105" s="94"/>
      <c r="J105" s="149"/>
      <c r="K105" s="149"/>
      <c r="L105" s="149"/>
      <c r="M105" s="150"/>
      <c r="N105" s="68"/>
      <c r="O105" s="68"/>
    </row>
    <row r="106" spans="1:15" ht="15" x14ac:dyDescent="0.25">
      <c r="A106" s="151"/>
      <c r="B106" s="91" t="s">
        <v>708</v>
      </c>
      <c r="C106" s="162" t="s">
        <v>177</v>
      </c>
      <c r="D106" s="167">
        <v>1508</v>
      </c>
      <c r="E106" s="164" t="str">
        <f>VLOOKUP($B106,ListsReq!$AC$3:$AF$150,2,FALSE)</f>
        <v>litres</v>
      </c>
      <c r="F106" s="165">
        <f>IF($C$100=2020, VLOOKUP($B106,ListsReq!$AC$3:$AF$150,3,FALSE), IF($C$100=2019, VLOOKUP($B106,ListsReq!$AC$153:$AF$300,3,FALSE),""))</f>
        <v>2.7582100000000001</v>
      </c>
      <c r="G106" s="164" t="str">
        <f>VLOOKUP($B106,ListsReq!$AC$3:$AF$150,4,FALSE)</f>
        <v>kg CO2e/litre</v>
      </c>
      <c r="H106" s="166">
        <f t="shared" si="1"/>
        <v>4.1593806799999999</v>
      </c>
      <c r="I106" s="94" t="s">
        <v>907</v>
      </c>
      <c r="J106" s="149"/>
      <c r="K106" s="149"/>
      <c r="L106" s="149"/>
      <c r="M106" s="150"/>
      <c r="N106" s="68"/>
      <c r="O106" s="68"/>
    </row>
    <row r="107" spans="1:15" ht="15" x14ac:dyDescent="0.25">
      <c r="A107" s="151"/>
      <c r="B107" s="91" t="s">
        <v>657</v>
      </c>
      <c r="C107" s="162" t="s">
        <v>177</v>
      </c>
      <c r="D107" s="168">
        <v>3801</v>
      </c>
      <c r="E107" s="164" t="str">
        <f>VLOOKUP($B107,ListsReq!$AC$3:$AF$150,2,FALSE)</f>
        <v>litres</v>
      </c>
      <c r="F107" s="165">
        <f>IF($C$100=2020, VLOOKUP($B107,ListsReq!$AC$3:$AF$150,3,FALSE), IF($C$100=2019, VLOOKUP($B107,ListsReq!$AC$153:$AF$300,3,FALSE),""))</f>
        <v>2.5941100000000001</v>
      </c>
      <c r="G107" s="164" t="str">
        <f>VLOOKUP($B107,ListsReq!$AC$3:$AF$150,4,FALSE)</f>
        <v>kg CO2e/litre</v>
      </c>
      <c r="H107" s="166">
        <f t="shared" si="1"/>
        <v>9.8602121100000009</v>
      </c>
      <c r="I107" s="94" t="s">
        <v>908</v>
      </c>
      <c r="J107" s="149"/>
      <c r="K107" s="149"/>
      <c r="L107" s="149"/>
      <c r="M107" s="150"/>
      <c r="N107" s="68"/>
      <c r="O107" s="68"/>
    </row>
    <row r="108" spans="1:15" ht="15" x14ac:dyDescent="0.25">
      <c r="A108" s="151"/>
      <c r="B108" s="91" t="s">
        <v>659</v>
      </c>
      <c r="C108" s="162" t="s">
        <v>177</v>
      </c>
      <c r="D108" s="168">
        <v>3742.89</v>
      </c>
      <c r="E108" s="164" t="str">
        <f>VLOOKUP($B108,ListsReq!$AC$3:$AF$150,2,FALSE)</f>
        <v>litres</v>
      </c>
      <c r="F108" s="165">
        <f>IF($C$100=2020, VLOOKUP($B108,ListsReq!$AC$3:$AF$150,3,FALSE), IF($C$100=2019, VLOOKUP($B108,ListsReq!$AC$153:$AF$300,3,FALSE),""))</f>
        <v>2.2090399999999999</v>
      </c>
      <c r="G108" s="164" t="str">
        <f>VLOOKUP($B108,ListsReq!$AC$3:$AF$150,4,FALSE)</f>
        <v>kg CO2e/litre</v>
      </c>
      <c r="H108" s="166">
        <f t="shared" si="1"/>
        <v>8.2681937255999998</v>
      </c>
      <c r="I108" s="94" t="s">
        <v>908</v>
      </c>
      <c r="J108" s="149"/>
      <c r="K108" s="149"/>
      <c r="L108" s="149"/>
      <c r="M108" s="150"/>
      <c r="N108" s="68"/>
      <c r="O108" s="68"/>
    </row>
    <row r="109" spans="1:15" ht="29.25" x14ac:dyDescent="0.25">
      <c r="A109" s="151"/>
      <c r="B109" s="91" t="s">
        <v>381</v>
      </c>
      <c r="C109" s="162" t="s">
        <v>175</v>
      </c>
      <c r="D109" s="167"/>
      <c r="E109" s="164" t="str">
        <f>VLOOKUP($B109,ListsReq!$AC$3:$AF$150,2,FALSE)</f>
        <v>m3</v>
      </c>
      <c r="F109" s="165">
        <f>IF($C$100=2020, VLOOKUP($B109,ListsReq!$AC$3:$AF$150,3,FALSE), IF($C$100=2019, VLOOKUP($B109,ListsReq!$AC$153:$AF$300,3,FALSE),""))</f>
        <v>0.34399999999999997</v>
      </c>
      <c r="G109" s="164" t="str">
        <f>VLOOKUP($B109,ListsReq!$AC$3:$AF$150,4,FALSE)</f>
        <v>kg CO2e/m3</v>
      </c>
      <c r="H109" s="166">
        <f t="shared" si="1"/>
        <v>0</v>
      </c>
      <c r="I109" s="611" t="s">
        <v>1008</v>
      </c>
      <c r="J109" s="149"/>
      <c r="K109" s="149"/>
      <c r="L109" s="149"/>
      <c r="M109" s="150"/>
      <c r="N109" s="68"/>
      <c r="O109" s="68"/>
    </row>
    <row r="110" spans="1:15" ht="29.25" x14ac:dyDescent="0.25">
      <c r="A110" s="151"/>
      <c r="B110" s="91" t="s">
        <v>366</v>
      </c>
      <c r="C110" s="162" t="s">
        <v>175</v>
      </c>
      <c r="D110" s="167"/>
      <c r="E110" s="164" t="str">
        <f>VLOOKUP($B110,ListsReq!$AC$3:$AF$150,2,FALSE)</f>
        <v>m3</v>
      </c>
      <c r="F110" s="165">
        <f>IF($C$100=2020, VLOOKUP($B110,ListsReq!$AC$3:$AF$150,3,FALSE), IF($C$100=2019, VLOOKUP($B110,ListsReq!$AC$153:$AF$300,3,FALSE),""))</f>
        <v>0.70799999999999996</v>
      </c>
      <c r="G110" s="164" t="str">
        <f>VLOOKUP($B110,ListsReq!$AC$3:$AF$150,4,FALSE)</f>
        <v>kg CO2e/m3</v>
      </c>
      <c r="H110" s="166">
        <f t="shared" si="1"/>
        <v>0</v>
      </c>
      <c r="I110" s="611" t="s">
        <v>1007</v>
      </c>
      <c r="J110" s="149"/>
      <c r="K110" s="149"/>
      <c r="L110" s="149"/>
      <c r="M110" s="150"/>
      <c r="N110" s="68"/>
      <c r="O110" s="68"/>
    </row>
    <row r="111" spans="1:15" ht="15" x14ac:dyDescent="0.25">
      <c r="A111" s="151"/>
      <c r="B111" s="91" t="s">
        <v>780</v>
      </c>
      <c r="C111" s="162" t="s">
        <v>177</v>
      </c>
      <c r="D111" s="167">
        <v>66.709999999999994</v>
      </c>
      <c r="E111" s="164" t="str">
        <f>VLOOKUP($B111,ListsReq!$AC$3:$AF$150,2,FALSE)</f>
        <v>tonnes</v>
      </c>
      <c r="F111" s="165">
        <f>IF($C$100=2020, VLOOKUP($B111,ListsReq!$AC$3:$AF$150,3,FALSE), IF($C$100=2019, VLOOKUP($B111,ListsReq!$AC$153:$AF$300,3,FALSE),""))</f>
        <v>59.029020000000003</v>
      </c>
      <c r="G111" s="164" t="str">
        <f>VLOOKUP($B111,ListsReq!$AC$3:$AF$150,4,FALSE)</f>
        <v>kg CO2e/tonne</v>
      </c>
      <c r="H111" s="166">
        <f t="shared" si="1"/>
        <v>3.9378259241999998</v>
      </c>
      <c r="I111" s="94"/>
      <c r="J111" s="149"/>
      <c r="K111" s="149"/>
      <c r="L111" s="149"/>
      <c r="M111" s="150"/>
      <c r="N111" s="68"/>
      <c r="O111" s="68"/>
    </row>
    <row r="112" spans="1:15" ht="15" x14ac:dyDescent="0.25">
      <c r="A112" s="151"/>
      <c r="B112" s="91" t="s">
        <v>788</v>
      </c>
      <c r="C112" s="162" t="s">
        <v>177</v>
      </c>
      <c r="D112" s="167">
        <v>5559</v>
      </c>
      <c r="E112" s="164" t="str">
        <f>VLOOKUP($B112,ListsReq!$AC$3:$AF$150,2,FALSE)</f>
        <v>litres</v>
      </c>
      <c r="F112" s="165">
        <f>IF($C$100=2020, VLOOKUP($B112,ListsReq!$AC$3:$AF$150,3,FALSE), IF($C$100=2019, VLOOKUP($B112,ListsReq!$AC$153:$AF$300,3,FALSE),""))</f>
        <v>1.5226</v>
      </c>
      <c r="G112" s="164" t="str">
        <f>VLOOKUP($B112,ListsReq!$AC$3:$AF$150,4,FALSE)</f>
        <v>kg CO2e/litre</v>
      </c>
      <c r="H112" s="166">
        <f t="shared" si="1"/>
        <v>8.4641334000000015</v>
      </c>
      <c r="I112" s="94"/>
      <c r="J112" s="149"/>
      <c r="K112" s="149"/>
      <c r="L112" s="149"/>
      <c r="M112" s="150"/>
      <c r="N112" s="68"/>
      <c r="O112" s="68"/>
    </row>
    <row r="113" spans="1:15" ht="15" x14ac:dyDescent="0.25">
      <c r="A113" s="151"/>
      <c r="B113" s="91" t="s">
        <v>657</v>
      </c>
      <c r="C113" s="162" t="s">
        <v>177</v>
      </c>
      <c r="D113" s="167">
        <v>22704.3</v>
      </c>
      <c r="E113" s="164" t="str">
        <f>VLOOKUP($B113,ListsReq!$AC$3:$AF$150,2,FALSE)</f>
        <v>litres</v>
      </c>
      <c r="F113" s="165">
        <f>IF($C$100=2020, VLOOKUP($B113,ListsReq!$AC$3:$AF$150,3,FALSE), IF($C$100=2019, VLOOKUP($B113,ListsReq!$AC$153:$AF$300,3,FALSE),""))</f>
        <v>2.5941100000000001</v>
      </c>
      <c r="G113" s="164" t="str">
        <f>VLOOKUP($B113,ListsReq!$AC$3:$AF$150,4,FALSE)</f>
        <v>kg CO2e/litre</v>
      </c>
      <c r="H113" s="166">
        <f t="shared" si="1"/>
        <v>58.897451673000006</v>
      </c>
      <c r="I113" s="94" t="s">
        <v>819</v>
      </c>
      <c r="J113" s="149"/>
      <c r="K113" s="149"/>
      <c r="L113" s="149"/>
      <c r="M113" s="150"/>
      <c r="N113" s="68"/>
      <c r="O113" s="68"/>
    </row>
    <row r="114" spans="1:15" ht="15" x14ac:dyDescent="0.25">
      <c r="A114" s="151"/>
      <c r="B114" s="91" t="s">
        <v>659</v>
      </c>
      <c r="C114" s="162" t="s">
        <v>177</v>
      </c>
      <c r="D114" s="167">
        <v>2462.8000000000002</v>
      </c>
      <c r="E114" s="164" t="str">
        <f>VLOOKUP($B114,ListsReq!$AC$3:$AF$150,2,FALSE)</f>
        <v>litres</v>
      </c>
      <c r="F114" s="165">
        <f>IF($C$100=2020, VLOOKUP($B114,ListsReq!$AC$3:$AF$150,3,FALSE), IF($C$100=2019, VLOOKUP($B114,ListsReq!$AC$153:$AF$300,3,FALSE),""))</f>
        <v>2.2090399999999999</v>
      </c>
      <c r="G114" s="164" t="str">
        <f>VLOOKUP($B114,ListsReq!$AC$3:$AF$150,4,FALSE)</f>
        <v>kg CO2e/litre</v>
      </c>
      <c r="H114" s="166">
        <f t="shared" si="1"/>
        <v>5.4404237119999994</v>
      </c>
      <c r="I114" s="94" t="s">
        <v>819</v>
      </c>
      <c r="J114" s="149"/>
      <c r="K114" s="149"/>
      <c r="L114" s="149"/>
      <c r="M114" s="150"/>
      <c r="N114" s="68"/>
      <c r="O114" s="68"/>
    </row>
    <row r="115" spans="1:15" ht="15" x14ac:dyDescent="0.25">
      <c r="A115" s="151"/>
      <c r="B115" s="91" t="s">
        <v>659</v>
      </c>
      <c r="C115" s="162" t="s">
        <v>177</v>
      </c>
      <c r="D115" s="167">
        <v>609.74</v>
      </c>
      <c r="E115" s="164" t="str">
        <f>VLOOKUP($B115,ListsReq!$AC$3:$AF$150,2,FALSE)</f>
        <v>litres</v>
      </c>
      <c r="F115" s="165">
        <f>IF($C$100=2020, VLOOKUP($B115,ListsReq!$AC$3:$AF$150,3,FALSE), IF($C$100=2019, VLOOKUP($B115,ListsReq!$AC$153:$AF$300,3,FALSE),""))</f>
        <v>2.2090399999999999</v>
      </c>
      <c r="G115" s="164" t="str">
        <f>VLOOKUP($B115,ListsReq!$AC$3:$AF$150,4,FALSE)</f>
        <v>kg CO2e/litre</v>
      </c>
      <c r="H115" s="166">
        <f t="shared" si="1"/>
        <v>1.3469400496000001</v>
      </c>
      <c r="I115" s="94" t="s">
        <v>830</v>
      </c>
      <c r="J115" s="149"/>
      <c r="K115" s="149"/>
      <c r="L115" s="149"/>
      <c r="M115" s="150"/>
      <c r="N115" s="68"/>
      <c r="O115" s="68"/>
    </row>
    <row r="116" spans="1:15" ht="15" x14ac:dyDescent="0.25">
      <c r="A116" s="151"/>
      <c r="B116" s="91" t="s">
        <v>657</v>
      </c>
      <c r="C116" s="162" t="s">
        <v>177</v>
      </c>
      <c r="D116" s="167">
        <v>17.38</v>
      </c>
      <c r="E116" s="164" t="str">
        <f>VLOOKUP($B116,ListsReq!$AC$3:$AF$150,2,FALSE)</f>
        <v>litres</v>
      </c>
      <c r="F116" s="165">
        <f>IF($C$100=2020, VLOOKUP($B116,ListsReq!$AC$3:$AF$150,3,FALSE), IF($C$100=2019, VLOOKUP($B116,ListsReq!$AC$153:$AF$300,3,FALSE),""))</f>
        <v>2.5941100000000001</v>
      </c>
      <c r="G116" s="164" t="str">
        <f>VLOOKUP($B116,ListsReq!$AC$3:$AF$150,4,FALSE)</f>
        <v>kg CO2e/litre</v>
      </c>
      <c r="H116" s="166">
        <f t="shared" si="1"/>
        <v>4.5085631800000005E-2</v>
      </c>
      <c r="I116" s="94" t="s">
        <v>830</v>
      </c>
      <c r="J116" s="149"/>
      <c r="K116" s="149"/>
      <c r="L116" s="149"/>
      <c r="M116" s="150"/>
      <c r="N116" s="68"/>
      <c r="O116" s="68"/>
    </row>
    <row r="117" spans="1:15" ht="29.25" x14ac:dyDescent="0.25">
      <c r="A117" s="151"/>
      <c r="B117" s="91"/>
      <c r="C117" s="162" t="s">
        <v>175</v>
      </c>
      <c r="D117" s="155">
        <v>23063</v>
      </c>
      <c r="E117" s="455" t="s">
        <v>380</v>
      </c>
      <c r="F117" s="165">
        <v>0.28502</v>
      </c>
      <c r="G117" s="164"/>
      <c r="H117" s="166">
        <v>6.6</v>
      </c>
      <c r="I117" s="612" t="s">
        <v>969</v>
      </c>
      <c r="J117" s="149"/>
      <c r="K117" s="149"/>
      <c r="L117" s="149"/>
      <c r="M117" s="150"/>
      <c r="N117" s="68"/>
      <c r="O117" s="68"/>
    </row>
    <row r="118" spans="1:15" ht="15" x14ac:dyDescent="0.25">
      <c r="A118" s="151"/>
      <c r="B118" s="91"/>
      <c r="C118" s="162" t="s">
        <v>175</v>
      </c>
      <c r="D118" s="155">
        <v>19791</v>
      </c>
      <c r="E118" s="455" t="s">
        <v>380</v>
      </c>
      <c r="F118" s="165">
        <v>4.1149999999999999E-2</v>
      </c>
      <c r="G118" s="164"/>
      <c r="H118" s="166">
        <v>0.81</v>
      </c>
      <c r="I118" s="454" t="s">
        <v>970</v>
      </c>
      <c r="J118" s="149"/>
      <c r="K118" s="149"/>
      <c r="L118" s="149"/>
      <c r="M118" s="150"/>
      <c r="N118" s="68"/>
      <c r="O118" s="68"/>
    </row>
    <row r="119" spans="1:15" ht="15" x14ac:dyDescent="0.25">
      <c r="A119" s="151"/>
      <c r="B119" s="91"/>
      <c r="C119" s="162" t="s">
        <v>175</v>
      </c>
      <c r="D119" s="155">
        <v>191</v>
      </c>
      <c r="E119" s="455" t="s">
        <v>380</v>
      </c>
      <c r="F119" s="165">
        <v>0.15018000000000001</v>
      </c>
      <c r="G119" s="164"/>
      <c r="H119" s="166">
        <v>0.03</v>
      </c>
      <c r="I119" s="454" t="s">
        <v>971</v>
      </c>
      <c r="J119" s="169"/>
      <c r="K119" s="149"/>
      <c r="L119" s="149"/>
      <c r="M119" s="150"/>
      <c r="N119" s="68"/>
      <c r="O119" s="68"/>
    </row>
    <row r="120" spans="1:15" ht="15" x14ac:dyDescent="0.25">
      <c r="A120" s="151"/>
      <c r="B120" s="91"/>
      <c r="C120" s="162" t="s">
        <v>175</v>
      </c>
      <c r="D120" s="155">
        <v>141</v>
      </c>
      <c r="E120" s="455" t="s">
        <v>380</v>
      </c>
      <c r="F120" s="165">
        <v>0.12076000000000001</v>
      </c>
      <c r="G120" s="164"/>
      <c r="H120" s="166">
        <v>1.6999999999999999E-3</v>
      </c>
      <c r="I120" s="454" t="s">
        <v>972</v>
      </c>
      <c r="J120" s="149"/>
      <c r="K120" s="149"/>
      <c r="L120" s="149"/>
      <c r="M120" s="150"/>
      <c r="N120" s="68"/>
      <c r="O120" s="68"/>
    </row>
    <row r="121" spans="1:15" ht="15.75" thickBot="1" x14ac:dyDescent="0.3">
      <c r="A121" s="151"/>
      <c r="B121" s="170"/>
      <c r="C121" s="171"/>
      <c r="D121" s="172"/>
      <c r="E121" s="173"/>
      <c r="F121" s="174"/>
      <c r="G121" s="175"/>
      <c r="H121" s="176">
        <f>SUMIF(H103:H120,"&lt;&gt;#N/A")</f>
        <v>215.10495268420001</v>
      </c>
      <c r="I121" s="177"/>
      <c r="J121" s="149"/>
      <c r="K121" s="149"/>
      <c r="L121" s="149"/>
      <c r="M121" s="150"/>
      <c r="N121" s="68"/>
      <c r="O121" s="68"/>
    </row>
    <row r="122" spans="1:15" ht="15" x14ac:dyDescent="0.25">
      <c r="A122" s="151"/>
      <c r="B122" s="149"/>
      <c r="C122" s="149"/>
      <c r="D122" s="149"/>
      <c r="E122" s="149"/>
      <c r="F122" s="149"/>
      <c r="G122" s="149"/>
      <c r="H122" s="149"/>
      <c r="I122" s="149"/>
      <c r="J122" s="149"/>
      <c r="K122" s="149"/>
      <c r="L122" s="149"/>
      <c r="M122" s="150"/>
      <c r="N122" s="68"/>
    </row>
    <row r="123" spans="1:15" ht="15" x14ac:dyDescent="0.25">
      <c r="A123" s="178" t="s">
        <v>161</v>
      </c>
      <c r="B123" s="149" t="s">
        <v>160</v>
      </c>
      <c r="C123" s="149"/>
      <c r="D123" s="149"/>
      <c r="E123" s="149"/>
      <c r="F123" s="149"/>
      <c r="G123" s="149"/>
      <c r="H123" s="149"/>
      <c r="I123" s="149"/>
      <c r="J123" s="149"/>
      <c r="K123" s="149"/>
      <c r="L123" s="149"/>
      <c r="M123" s="150"/>
      <c r="N123" s="68"/>
    </row>
    <row r="124" spans="1:15" ht="15.75" thickBot="1" x14ac:dyDescent="0.3">
      <c r="A124" s="178"/>
      <c r="B124" s="179" t="s">
        <v>587</v>
      </c>
      <c r="C124" s="149"/>
      <c r="D124" s="149"/>
      <c r="E124" s="149"/>
      <c r="F124" s="149"/>
      <c r="G124" s="149"/>
      <c r="H124" s="149"/>
      <c r="I124" s="149"/>
      <c r="J124" s="149"/>
      <c r="K124" s="149" t="s">
        <v>878</v>
      </c>
      <c r="L124" s="149"/>
      <c r="M124" s="150"/>
      <c r="N124" s="68"/>
    </row>
    <row r="125" spans="1:15" ht="15.75" thickBot="1" x14ac:dyDescent="0.3">
      <c r="A125" s="178"/>
      <c r="B125" s="180"/>
      <c r="C125" s="510" t="s">
        <v>632</v>
      </c>
      <c r="D125" s="511"/>
      <c r="E125" s="510" t="s">
        <v>631</v>
      </c>
      <c r="F125" s="511"/>
      <c r="G125" s="181"/>
      <c r="H125" s="149"/>
      <c r="I125" s="149"/>
      <c r="J125" s="149"/>
      <c r="K125" s="149"/>
      <c r="L125" s="149"/>
      <c r="M125" s="150"/>
      <c r="N125" s="68"/>
    </row>
    <row r="126" spans="1:15" ht="30" x14ac:dyDescent="0.25">
      <c r="A126" s="178"/>
      <c r="B126" s="152" t="s">
        <v>629</v>
      </c>
      <c r="C126" s="182" t="s">
        <v>630</v>
      </c>
      <c r="D126" s="154" t="s">
        <v>159</v>
      </c>
      <c r="E126" s="182" t="s">
        <v>630</v>
      </c>
      <c r="F126" s="154" t="s">
        <v>159</v>
      </c>
      <c r="G126" s="154" t="s">
        <v>8</v>
      </c>
      <c r="H126" s="149"/>
      <c r="I126" s="149"/>
      <c r="J126" s="149"/>
      <c r="K126" s="149"/>
      <c r="L126" s="149"/>
      <c r="M126" s="150"/>
      <c r="N126" s="68"/>
    </row>
    <row r="127" spans="1:15" ht="72" x14ac:dyDescent="0.25">
      <c r="A127" s="178"/>
      <c r="B127" s="91" t="s">
        <v>327</v>
      </c>
      <c r="C127" s="155" t="s">
        <v>829</v>
      </c>
      <c r="D127" s="155" t="s">
        <v>829</v>
      </c>
      <c r="E127" s="155">
        <v>199325</v>
      </c>
      <c r="F127" s="183">
        <v>0</v>
      </c>
      <c r="G127" s="461" t="s">
        <v>904</v>
      </c>
      <c r="H127" s="169"/>
      <c r="I127" s="149"/>
      <c r="J127" s="149"/>
      <c r="K127" s="149"/>
      <c r="L127" s="149"/>
      <c r="M127" s="150"/>
      <c r="N127" s="68"/>
    </row>
    <row r="128" spans="1:15" ht="15" x14ac:dyDescent="0.25">
      <c r="A128" s="178"/>
      <c r="B128" s="149"/>
      <c r="C128" s="149"/>
      <c r="D128" s="149"/>
      <c r="E128" s="149"/>
      <c r="F128" s="149"/>
      <c r="G128" s="149"/>
      <c r="H128" s="149"/>
      <c r="I128" s="149"/>
      <c r="J128" s="149"/>
      <c r="K128" s="149"/>
      <c r="L128" s="149"/>
      <c r="M128" s="150"/>
      <c r="N128" s="68"/>
    </row>
    <row r="129" spans="1:14" ht="18" x14ac:dyDescent="0.2">
      <c r="A129" s="144"/>
      <c r="B129" s="145" t="s">
        <v>11</v>
      </c>
      <c r="C129" s="145"/>
      <c r="D129" s="145"/>
      <c r="E129" s="145"/>
      <c r="F129" s="145"/>
      <c r="G129" s="145"/>
      <c r="H129" s="145"/>
      <c r="I129" s="145"/>
      <c r="J129" s="145"/>
      <c r="K129" s="145"/>
      <c r="L129" s="145"/>
      <c r="M129" s="146"/>
      <c r="N129" s="68"/>
    </row>
    <row r="130" spans="1:14" ht="15" x14ac:dyDescent="0.25">
      <c r="A130" s="147" t="s">
        <v>158</v>
      </c>
      <c r="B130" s="157" t="s">
        <v>157</v>
      </c>
      <c r="C130" s="157"/>
      <c r="D130" s="149"/>
      <c r="E130" s="149"/>
      <c r="F130" s="149"/>
      <c r="G130" s="149"/>
      <c r="H130" s="149"/>
      <c r="I130" s="149"/>
      <c r="J130" s="149"/>
      <c r="K130" s="149"/>
      <c r="L130" s="149"/>
      <c r="M130" s="150"/>
      <c r="N130" s="68"/>
    </row>
    <row r="131" spans="1:14" ht="15.75" thickBot="1" x14ac:dyDescent="0.3">
      <c r="A131" s="151"/>
      <c r="B131" s="472" t="s">
        <v>633</v>
      </c>
      <c r="C131" s="472"/>
      <c r="D131" s="472"/>
      <c r="E131" s="472"/>
      <c r="F131" s="149"/>
      <c r="G131" s="149"/>
      <c r="H131" s="149"/>
      <c r="I131" s="149"/>
      <c r="J131" s="149"/>
      <c r="K131" s="149"/>
      <c r="L131" s="149"/>
      <c r="M131" s="150"/>
      <c r="N131" s="68"/>
    </row>
    <row r="132" spans="1:14" ht="30.75" thickBot="1" x14ac:dyDescent="0.3">
      <c r="A132" s="151"/>
      <c r="B132" s="186" t="s">
        <v>156</v>
      </c>
      <c r="C132" s="187" t="s">
        <v>155</v>
      </c>
      <c r="D132" s="187" t="s">
        <v>154</v>
      </c>
      <c r="E132" s="187" t="s">
        <v>9</v>
      </c>
      <c r="F132" s="187" t="s">
        <v>153</v>
      </c>
      <c r="G132" s="187" t="s">
        <v>634</v>
      </c>
      <c r="H132" s="187" t="s">
        <v>152</v>
      </c>
      <c r="I132" s="187" t="s">
        <v>151</v>
      </c>
      <c r="J132" s="187" t="s">
        <v>150</v>
      </c>
      <c r="K132" s="188" t="s">
        <v>635</v>
      </c>
      <c r="L132" s="189" t="s">
        <v>8</v>
      </c>
      <c r="M132" s="150"/>
      <c r="N132" s="68"/>
    </row>
    <row r="133" spans="1:14" ht="43.5" x14ac:dyDescent="0.25">
      <c r="A133" s="151"/>
      <c r="B133" s="190" t="s">
        <v>820</v>
      </c>
      <c r="C133" s="191" t="s">
        <v>525</v>
      </c>
      <c r="D133" s="192">
        <v>2000</v>
      </c>
      <c r="E133" s="191" t="s">
        <v>210</v>
      </c>
      <c r="F133" s="191" t="s">
        <v>382</v>
      </c>
      <c r="G133" s="191" t="s">
        <v>243</v>
      </c>
      <c r="H133" s="192"/>
      <c r="I133" s="191"/>
      <c r="J133" s="193" t="s">
        <v>824</v>
      </c>
      <c r="K133" s="194" t="s">
        <v>833</v>
      </c>
      <c r="L133" s="195" t="s">
        <v>869</v>
      </c>
      <c r="M133" s="150"/>
      <c r="N133" s="68"/>
    </row>
    <row r="134" spans="1:14" ht="29.25" x14ac:dyDescent="0.25">
      <c r="A134" s="151"/>
      <c r="B134" s="196" t="s">
        <v>821</v>
      </c>
      <c r="C134" s="92" t="s">
        <v>525</v>
      </c>
      <c r="D134" s="155">
        <v>2000</v>
      </c>
      <c r="E134" s="92" t="s">
        <v>210</v>
      </c>
      <c r="F134" s="92" t="s">
        <v>382</v>
      </c>
      <c r="G134" s="92" t="s">
        <v>243</v>
      </c>
      <c r="H134" s="155"/>
      <c r="I134" s="92"/>
      <c r="J134" s="92" t="s">
        <v>824</v>
      </c>
      <c r="K134" s="197" t="s">
        <v>834</v>
      </c>
      <c r="L134" s="156" t="s">
        <v>868</v>
      </c>
      <c r="M134" s="150"/>
      <c r="N134" s="68"/>
    </row>
    <row r="135" spans="1:14" ht="57.75" x14ac:dyDescent="0.25">
      <c r="A135" s="151"/>
      <c r="B135" s="196" t="s">
        <v>822</v>
      </c>
      <c r="C135" s="92" t="s">
        <v>502</v>
      </c>
      <c r="D135" s="155">
        <v>4</v>
      </c>
      <c r="E135" s="92" t="s">
        <v>210</v>
      </c>
      <c r="F135" s="92" t="s">
        <v>382</v>
      </c>
      <c r="G135" s="92" t="s">
        <v>243</v>
      </c>
      <c r="H135" s="155">
        <v>86</v>
      </c>
      <c r="I135" s="92" t="s">
        <v>210</v>
      </c>
      <c r="J135" s="92" t="s">
        <v>824</v>
      </c>
      <c r="K135" s="198">
        <v>0.85899999999999999</v>
      </c>
      <c r="L135" s="156" t="s">
        <v>909</v>
      </c>
      <c r="M135" s="150"/>
      <c r="N135" s="68"/>
    </row>
    <row r="136" spans="1:14" ht="43.5" x14ac:dyDescent="0.25">
      <c r="A136" s="151"/>
      <c r="B136" s="199" t="s">
        <v>835</v>
      </c>
      <c r="C136" s="92" t="s">
        <v>502</v>
      </c>
      <c r="D136" s="155"/>
      <c r="E136" s="92" t="s">
        <v>210</v>
      </c>
      <c r="F136" s="92" t="s">
        <v>382</v>
      </c>
      <c r="G136" s="92" t="s">
        <v>247</v>
      </c>
      <c r="H136" s="155">
        <v>85</v>
      </c>
      <c r="I136" s="92" t="s">
        <v>210</v>
      </c>
      <c r="J136" s="92" t="s">
        <v>824</v>
      </c>
      <c r="K136" s="200">
        <v>0.76</v>
      </c>
      <c r="L136" s="156" t="s">
        <v>870</v>
      </c>
      <c r="M136" s="150"/>
      <c r="N136" s="68"/>
    </row>
    <row r="137" spans="1:14" ht="43.5" x14ac:dyDescent="0.25">
      <c r="A137" s="151"/>
      <c r="B137" s="199" t="s">
        <v>835</v>
      </c>
      <c r="C137" s="92" t="s">
        <v>502</v>
      </c>
      <c r="D137" s="155"/>
      <c r="E137" s="92" t="s">
        <v>210</v>
      </c>
      <c r="F137" s="92" t="s">
        <v>382</v>
      </c>
      <c r="G137" s="92" t="s">
        <v>247</v>
      </c>
      <c r="H137" s="155">
        <v>62</v>
      </c>
      <c r="I137" s="92" t="s">
        <v>210</v>
      </c>
      <c r="J137" s="92" t="s">
        <v>824</v>
      </c>
      <c r="K137" s="200">
        <v>0.71</v>
      </c>
      <c r="L137" s="156" t="s">
        <v>871</v>
      </c>
      <c r="M137" s="150"/>
      <c r="N137" s="68"/>
    </row>
    <row r="138" spans="1:14" ht="43.5" x14ac:dyDescent="0.25">
      <c r="A138" s="151"/>
      <c r="B138" s="196" t="s">
        <v>823</v>
      </c>
      <c r="C138" s="92" t="s">
        <v>502</v>
      </c>
      <c r="D138" s="155"/>
      <c r="E138" s="92" t="s">
        <v>210</v>
      </c>
      <c r="F138" s="92" t="s">
        <v>382</v>
      </c>
      <c r="G138" s="92" t="s">
        <v>247</v>
      </c>
      <c r="H138" s="155">
        <v>49</v>
      </c>
      <c r="I138" s="92" t="s">
        <v>210</v>
      </c>
      <c r="J138" s="92" t="s">
        <v>824</v>
      </c>
      <c r="K138" s="200">
        <v>0.39</v>
      </c>
      <c r="L138" s="156" t="s">
        <v>872</v>
      </c>
      <c r="M138" s="150"/>
      <c r="N138" s="68"/>
    </row>
    <row r="139" spans="1:14" ht="15" x14ac:dyDescent="0.25">
      <c r="A139" s="178"/>
      <c r="B139" s="149"/>
      <c r="C139" s="149"/>
      <c r="D139" s="149"/>
      <c r="E139" s="149"/>
      <c r="F139" s="149"/>
      <c r="G139" s="149"/>
      <c r="H139" s="149"/>
      <c r="I139" s="149"/>
      <c r="J139" s="149"/>
      <c r="K139" s="149"/>
      <c r="L139" s="149"/>
      <c r="M139" s="150"/>
      <c r="N139" s="68"/>
    </row>
    <row r="140" spans="1:14" ht="18" x14ac:dyDescent="0.2">
      <c r="A140" s="144"/>
      <c r="B140" s="145" t="s">
        <v>149</v>
      </c>
      <c r="C140" s="145"/>
      <c r="D140" s="145"/>
      <c r="E140" s="145"/>
      <c r="F140" s="145"/>
      <c r="G140" s="145"/>
      <c r="H140" s="145"/>
      <c r="I140" s="145"/>
      <c r="J140" s="145"/>
      <c r="K140" s="145"/>
      <c r="L140" s="145"/>
      <c r="M140" s="146"/>
      <c r="N140" s="68"/>
    </row>
    <row r="141" spans="1:14" ht="15" x14ac:dyDescent="0.25">
      <c r="A141" s="147" t="s">
        <v>148</v>
      </c>
      <c r="B141" s="507" t="s">
        <v>588</v>
      </c>
      <c r="C141" s="508"/>
      <c r="D141" s="508"/>
      <c r="E141" s="508"/>
      <c r="F141" s="149"/>
      <c r="G141" s="149"/>
      <c r="H141" s="149"/>
      <c r="I141" s="149"/>
      <c r="J141" s="149"/>
      <c r="K141" s="149"/>
      <c r="L141" s="149"/>
      <c r="M141" s="150"/>
      <c r="N141" s="68"/>
    </row>
    <row r="142" spans="1:14" ht="15.75" thickBot="1" x14ac:dyDescent="0.3">
      <c r="A142" s="178"/>
      <c r="B142" s="472" t="s">
        <v>589</v>
      </c>
      <c r="C142" s="472"/>
      <c r="D142" s="472"/>
      <c r="E142" s="472"/>
      <c r="F142" s="149"/>
      <c r="G142" s="149"/>
      <c r="H142" s="149"/>
      <c r="I142" s="149"/>
      <c r="J142" s="149"/>
      <c r="K142" s="149"/>
      <c r="L142" s="149"/>
      <c r="M142" s="150"/>
      <c r="N142" s="68"/>
    </row>
    <row r="143" spans="1:14" ht="31.5" x14ac:dyDescent="0.25">
      <c r="A143" s="178"/>
      <c r="B143" s="152" t="s">
        <v>127</v>
      </c>
      <c r="C143" s="182" t="s">
        <v>917</v>
      </c>
      <c r="D143" s="201" t="s">
        <v>8</v>
      </c>
      <c r="E143" s="202"/>
      <c r="F143" s="149"/>
      <c r="G143" s="149"/>
      <c r="H143" s="149"/>
      <c r="I143" s="149"/>
      <c r="J143" s="149"/>
      <c r="K143" s="149"/>
      <c r="L143" s="149"/>
      <c r="M143" s="150"/>
      <c r="N143" s="68"/>
    </row>
    <row r="144" spans="1:14" ht="43.5" x14ac:dyDescent="0.25">
      <c r="A144" s="178"/>
      <c r="B144" s="91" t="s">
        <v>135</v>
      </c>
      <c r="C144" s="155">
        <v>1</v>
      </c>
      <c r="D144" s="156" t="s">
        <v>910</v>
      </c>
      <c r="E144" s="202"/>
      <c r="F144" s="149"/>
      <c r="G144" s="149"/>
      <c r="H144" s="149"/>
      <c r="I144" s="149"/>
      <c r="J144" s="149"/>
      <c r="K144" s="149"/>
      <c r="L144" s="149"/>
      <c r="M144" s="150"/>
      <c r="N144" s="68"/>
    </row>
    <row r="145" spans="1:14" ht="15" x14ac:dyDescent="0.25">
      <c r="A145" s="178"/>
      <c r="B145" s="91" t="s">
        <v>134</v>
      </c>
      <c r="C145" s="155">
        <v>0</v>
      </c>
      <c r="D145" s="156"/>
      <c r="E145" s="202"/>
      <c r="F145" s="149"/>
      <c r="G145" s="149"/>
      <c r="H145" s="149"/>
      <c r="I145" s="149"/>
      <c r="J145" s="149"/>
      <c r="K145" s="149"/>
      <c r="L145" s="149"/>
      <c r="M145" s="150"/>
      <c r="N145" s="68"/>
    </row>
    <row r="146" spans="1:14" ht="15" x14ac:dyDescent="0.25">
      <c r="A146" s="178"/>
      <c r="B146" s="91" t="s">
        <v>133</v>
      </c>
      <c r="C146" s="155">
        <v>0</v>
      </c>
      <c r="D146" s="156"/>
      <c r="E146" s="202"/>
      <c r="F146" s="149"/>
      <c r="G146" s="149"/>
      <c r="H146" s="149"/>
      <c r="I146" s="149"/>
      <c r="J146" s="149"/>
      <c r="K146" s="149"/>
      <c r="L146" s="149"/>
      <c r="M146" s="150"/>
      <c r="N146" s="68"/>
    </row>
    <row r="147" spans="1:14" ht="15" x14ac:dyDescent="0.25">
      <c r="A147" s="178"/>
      <c r="B147" s="91" t="s">
        <v>3</v>
      </c>
      <c r="C147" s="155"/>
      <c r="D147" s="156" t="s">
        <v>922</v>
      </c>
      <c r="E147" s="202"/>
      <c r="F147" s="149"/>
      <c r="G147" s="149"/>
      <c r="H147" s="149"/>
      <c r="I147" s="149"/>
      <c r="J147" s="149"/>
      <c r="K147" s="149"/>
      <c r="L147" s="149"/>
      <c r="M147" s="150"/>
      <c r="N147" s="68"/>
    </row>
    <row r="148" spans="1:14" ht="15" x14ac:dyDescent="0.25">
      <c r="A148" s="178"/>
      <c r="B148" s="91" t="s">
        <v>132</v>
      </c>
      <c r="C148" s="155"/>
      <c r="D148" s="156" t="s">
        <v>874</v>
      </c>
      <c r="E148" s="202"/>
      <c r="F148" s="149"/>
      <c r="G148" s="149"/>
      <c r="H148" s="149"/>
      <c r="I148" s="149"/>
      <c r="J148" s="149"/>
      <c r="K148" s="149"/>
      <c r="L148" s="149"/>
      <c r="M148" s="150"/>
      <c r="N148" s="68"/>
    </row>
    <row r="149" spans="1:14" ht="43.5" x14ac:dyDescent="0.25">
      <c r="A149" s="178"/>
      <c r="B149" s="91" t="s">
        <v>131</v>
      </c>
      <c r="C149" s="155"/>
      <c r="D149" s="156" t="s">
        <v>911</v>
      </c>
      <c r="E149" s="202"/>
      <c r="F149" s="149"/>
      <c r="G149" s="149"/>
      <c r="H149" s="149"/>
      <c r="I149" s="149"/>
      <c r="J149" s="149"/>
      <c r="K149" s="149"/>
      <c r="L149" s="149"/>
      <c r="M149" s="150"/>
      <c r="N149" s="68"/>
    </row>
    <row r="150" spans="1:14" ht="29.25" x14ac:dyDescent="0.25">
      <c r="A150" s="178"/>
      <c r="B150" s="91" t="s">
        <v>147</v>
      </c>
      <c r="C150" s="155">
        <v>21</v>
      </c>
      <c r="D150" s="156" t="s">
        <v>905</v>
      </c>
      <c r="E150" s="203"/>
      <c r="F150" s="149"/>
      <c r="G150" s="149"/>
      <c r="H150" s="149"/>
      <c r="I150" s="149"/>
      <c r="J150" s="149"/>
      <c r="K150" s="149"/>
      <c r="L150" s="149"/>
      <c r="M150" s="150"/>
      <c r="N150" s="68"/>
    </row>
    <row r="151" spans="1:14" ht="29.25" x14ac:dyDescent="0.25">
      <c r="A151" s="178"/>
      <c r="B151" s="91" t="s">
        <v>132</v>
      </c>
      <c r="C151" s="155"/>
      <c r="D151" s="156" t="s">
        <v>912</v>
      </c>
      <c r="E151" s="202"/>
      <c r="F151" s="149"/>
      <c r="G151" s="149"/>
      <c r="H151" s="149"/>
      <c r="I151" s="149"/>
      <c r="J151" s="149"/>
      <c r="K151" s="149"/>
      <c r="L151" s="149"/>
      <c r="M151" s="150"/>
      <c r="N151" s="68"/>
    </row>
    <row r="152" spans="1:14" ht="15" x14ac:dyDescent="0.25">
      <c r="A152" s="178"/>
      <c r="B152" s="131" t="s">
        <v>135</v>
      </c>
      <c r="C152" s="184">
        <v>0.3</v>
      </c>
      <c r="D152" s="156" t="s">
        <v>873</v>
      </c>
      <c r="E152" s="202"/>
      <c r="F152" s="149"/>
      <c r="G152" s="149"/>
      <c r="H152" s="149"/>
      <c r="I152" s="149"/>
      <c r="J152" s="149"/>
      <c r="K152" s="149"/>
      <c r="L152" s="149"/>
      <c r="M152" s="150"/>
      <c r="N152" s="68"/>
    </row>
    <row r="153" spans="1:14" ht="43.5" x14ac:dyDescent="0.25">
      <c r="A153" s="178"/>
      <c r="B153" s="131" t="s">
        <v>132</v>
      </c>
      <c r="C153" s="184"/>
      <c r="D153" s="156" t="s">
        <v>913</v>
      </c>
      <c r="E153" s="203"/>
      <c r="F153" s="149"/>
      <c r="G153" s="149"/>
      <c r="H153" s="149"/>
      <c r="I153" s="149"/>
      <c r="J153" s="149"/>
      <c r="K153" s="149"/>
      <c r="L153" s="149"/>
      <c r="M153" s="150"/>
      <c r="N153" s="68"/>
    </row>
    <row r="154" spans="1:14" ht="15.75" thickBot="1" x14ac:dyDescent="0.3">
      <c r="A154" s="178"/>
      <c r="B154" s="204" t="s">
        <v>119</v>
      </c>
      <c r="C154" s="205">
        <f>SUM(C144:C153)</f>
        <v>22.3</v>
      </c>
      <c r="D154" s="177"/>
      <c r="E154" s="202"/>
      <c r="F154" s="149"/>
      <c r="G154" s="149"/>
      <c r="H154" s="149"/>
      <c r="I154" s="149"/>
      <c r="J154" s="149"/>
      <c r="K154" s="149"/>
      <c r="L154" s="149"/>
      <c r="M154" s="150"/>
      <c r="N154" s="68"/>
    </row>
    <row r="155" spans="1:14" ht="15" x14ac:dyDescent="0.25">
      <c r="A155" s="178"/>
      <c r="B155" s="149"/>
      <c r="C155" s="149"/>
      <c r="D155" s="149"/>
      <c r="E155" s="149"/>
      <c r="F155" s="149"/>
      <c r="G155" s="149"/>
      <c r="H155" s="149"/>
      <c r="I155" s="149"/>
      <c r="J155" s="149"/>
      <c r="K155" s="149"/>
      <c r="L155" s="149"/>
      <c r="M155" s="150"/>
      <c r="N155" s="68"/>
    </row>
    <row r="156" spans="1:14" ht="15" x14ac:dyDescent="0.25">
      <c r="A156" s="206" t="s">
        <v>146</v>
      </c>
      <c r="B156" s="515" t="s">
        <v>636</v>
      </c>
      <c r="C156" s="516"/>
      <c r="D156" s="516"/>
      <c r="E156" s="516"/>
      <c r="F156" s="149"/>
      <c r="G156" s="149"/>
      <c r="H156" s="149"/>
      <c r="I156" s="149"/>
      <c r="J156" s="149"/>
      <c r="K156" s="149"/>
      <c r="L156" s="149"/>
      <c r="M156" s="150"/>
      <c r="N156" s="68"/>
    </row>
    <row r="157" spans="1:14" ht="15.75" thickBot="1" x14ac:dyDescent="0.3">
      <c r="A157" s="147"/>
      <c r="B157" s="509" t="s">
        <v>637</v>
      </c>
      <c r="C157" s="500"/>
      <c r="D157" s="500"/>
      <c r="E157" s="500"/>
      <c r="F157" s="149"/>
      <c r="G157" s="149"/>
      <c r="H157" s="149"/>
      <c r="I157" s="149"/>
      <c r="J157" s="149"/>
      <c r="K157" s="149"/>
      <c r="L157" s="149"/>
      <c r="M157" s="150"/>
      <c r="N157" s="68"/>
    </row>
    <row r="158" spans="1:14" ht="46.5" x14ac:dyDescent="0.25">
      <c r="A158" s="151"/>
      <c r="B158" s="207" t="s">
        <v>145</v>
      </c>
      <c r="C158" s="182" t="s">
        <v>144</v>
      </c>
      <c r="D158" s="182" t="s">
        <v>918</v>
      </c>
      <c r="E158" s="208" t="s">
        <v>638</v>
      </c>
      <c r="F158" s="182" t="s">
        <v>143</v>
      </c>
      <c r="G158" s="182" t="s">
        <v>142</v>
      </c>
      <c r="H158" s="182" t="s">
        <v>141</v>
      </c>
      <c r="I158" s="182" t="s">
        <v>140</v>
      </c>
      <c r="J158" s="182" t="s">
        <v>919</v>
      </c>
      <c r="K158" s="182" t="s">
        <v>139</v>
      </c>
      <c r="L158" s="182" t="s">
        <v>18</v>
      </c>
      <c r="M158" s="209" t="s">
        <v>8</v>
      </c>
      <c r="N158" s="68"/>
    </row>
    <row r="159" spans="1:14" ht="28.5" x14ac:dyDescent="0.25">
      <c r="A159" s="151"/>
      <c r="B159" s="55" t="s">
        <v>876</v>
      </c>
      <c r="C159" s="210" t="s">
        <v>842</v>
      </c>
      <c r="D159" s="456" t="s">
        <v>279</v>
      </c>
      <c r="E159" s="211" t="s">
        <v>519</v>
      </c>
      <c r="F159" s="300"/>
      <c r="G159" s="213">
        <v>57000</v>
      </c>
      <c r="H159" s="210">
        <v>3</v>
      </c>
      <c r="I159" s="210" t="s">
        <v>657</v>
      </c>
      <c r="J159" s="212">
        <v>21</v>
      </c>
      <c r="K159" s="214">
        <v>10000</v>
      </c>
      <c r="L159" s="215"/>
      <c r="M159" s="216" t="s">
        <v>877</v>
      </c>
      <c r="N159" s="68"/>
    </row>
    <row r="160" spans="1:14" ht="42.75" x14ac:dyDescent="0.25">
      <c r="A160" s="151"/>
      <c r="B160" s="55" t="s">
        <v>986</v>
      </c>
      <c r="C160" s="448" t="s">
        <v>965</v>
      </c>
      <c r="D160" s="456" t="s">
        <v>279</v>
      </c>
      <c r="E160" s="211" t="s">
        <v>519</v>
      </c>
      <c r="F160" s="300">
        <v>9316.7999999999993</v>
      </c>
      <c r="G160" s="213"/>
      <c r="H160" s="210"/>
      <c r="I160" s="210"/>
      <c r="J160" s="212"/>
      <c r="K160" s="214"/>
      <c r="L160" s="462" t="s">
        <v>981</v>
      </c>
      <c r="M160" s="216"/>
      <c r="N160" s="68"/>
    </row>
    <row r="161" spans="1:15" ht="57" x14ac:dyDescent="0.25">
      <c r="A161" s="151"/>
      <c r="B161" s="55" t="s">
        <v>1009</v>
      </c>
      <c r="C161" s="448" t="s">
        <v>966</v>
      </c>
      <c r="D161" s="456" t="s">
        <v>279</v>
      </c>
      <c r="E161" s="211" t="s">
        <v>519</v>
      </c>
      <c r="F161" s="301">
        <v>17696.400000000001</v>
      </c>
      <c r="G161" s="210"/>
      <c r="H161" s="210"/>
      <c r="I161" s="210" t="s">
        <v>657</v>
      </c>
      <c r="J161" s="212"/>
      <c r="K161" s="217"/>
      <c r="L161" s="462" t="s">
        <v>982</v>
      </c>
      <c r="M161" s="463" t="s">
        <v>983</v>
      </c>
      <c r="N161" s="68"/>
    </row>
    <row r="162" spans="1:15" ht="85.5" x14ac:dyDescent="0.25">
      <c r="A162" s="151"/>
      <c r="B162" s="55" t="s">
        <v>987</v>
      </c>
      <c r="C162" s="215" t="s">
        <v>836</v>
      </c>
      <c r="D162" s="210"/>
      <c r="E162" s="211" t="s">
        <v>519</v>
      </c>
      <c r="F162" s="300">
        <v>84530</v>
      </c>
      <c r="G162" s="210"/>
      <c r="H162" s="210">
        <v>10</v>
      </c>
      <c r="I162" s="210"/>
      <c r="J162" s="212">
        <v>61</v>
      </c>
      <c r="K162" s="217"/>
      <c r="L162" s="462" t="s">
        <v>984</v>
      </c>
      <c r="M162" s="216" t="s">
        <v>837</v>
      </c>
      <c r="N162" s="68"/>
    </row>
    <row r="163" spans="1:15" ht="114" x14ac:dyDescent="0.25">
      <c r="A163" s="151"/>
      <c r="B163" s="56" t="s">
        <v>840</v>
      </c>
      <c r="C163" s="210" t="s">
        <v>842</v>
      </c>
      <c r="D163" s="456" t="s">
        <v>279</v>
      </c>
      <c r="E163" s="211" t="s">
        <v>519</v>
      </c>
      <c r="F163" s="300">
        <v>11000</v>
      </c>
      <c r="G163" s="210"/>
      <c r="H163" s="210"/>
      <c r="I163" s="210"/>
      <c r="J163" s="212"/>
      <c r="K163" s="217"/>
      <c r="L163" s="462" t="s">
        <v>985</v>
      </c>
      <c r="M163" s="216" t="s">
        <v>924</v>
      </c>
      <c r="N163" s="68"/>
    </row>
    <row r="164" spans="1:15" ht="42.75" x14ac:dyDescent="0.25">
      <c r="A164" s="151"/>
      <c r="B164" s="55" t="s">
        <v>875</v>
      </c>
      <c r="C164" s="210" t="s">
        <v>842</v>
      </c>
      <c r="D164" s="210" t="s">
        <v>279</v>
      </c>
      <c r="E164" s="211" t="s">
        <v>519</v>
      </c>
      <c r="F164" s="300"/>
      <c r="G164" s="210"/>
      <c r="H164" s="210">
        <v>1</v>
      </c>
      <c r="I164" s="210" t="s">
        <v>522</v>
      </c>
      <c r="J164" s="64">
        <v>1</v>
      </c>
      <c r="K164" s="217"/>
      <c r="L164" s="215"/>
      <c r="M164" s="216" t="s">
        <v>923</v>
      </c>
      <c r="N164" s="68"/>
    </row>
    <row r="165" spans="1:15" ht="57" x14ac:dyDescent="0.25">
      <c r="A165" s="151"/>
      <c r="B165" s="55" t="s">
        <v>841</v>
      </c>
      <c r="C165" s="210" t="s">
        <v>842</v>
      </c>
      <c r="D165" s="456" t="s">
        <v>279</v>
      </c>
      <c r="E165" s="211"/>
      <c r="F165" s="300"/>
      <c r="G165" s="210"/>
      <c r="H165" s="210"/>
      <c r="I165" s="210"/>
      <c r="J165" s="212"/>
      <c r="K165" s="217"/>
      <c r="L165" s="215"/>
      <c r="M165" s="216"/>
      <c r="N165" s="68"/>
    </row>
    <row r="166" spans="1:15" ht="15" x14ac:dyDescent="0.25">
      <c r="A166" s="147"/>
      <c r="B166" s="220"/>
      <c r="C166" s="157"/>
      <c r="D166" s="149"/>
      <c r="E166" s="149"/>
      <c r="F166" s="149"/>
      <c r="G166" s="149"/>
      <c r="H166" s="149"/>
      <c r="I166" s="149"/>
      <c r="J166" s="149"/>
      <c r="K166" s="149"/>
      <c r="L166" s="149"/>
      <c r="M166" s="150"/>
      <c r="N166" s="68"/>
    </row>
    <row r="167" spans="1:15" ht="15" x14ac:dyDescent="0.25">
      <c r="A167" s="147" t="s">
        <v>138</v>
      </c>
      <c r="B167" s="473" t="s">
        <v>639</v>
      </c>
      <c r="C167" s="474"/>
      <c r="D167" s="474"/>
      <c r="E167" s="474"/>
      <c r="F167" s="149"/>
      <c r="G167" s="149"/>
      <c r="H167" s="149"/>
      <c r="I167" s="149"/>
      <c r="J167" s="149"/>
      <c r="K167" s="149"/>
      <c r="L167" s="149"/>
      <c r="M167" s="150"/>
      <c r="N167" s="68"/>
    </row>
    <row r="168" spans="1:15" ht="15.75" thickBot="1" x14ac:dyDescent="0.3">
      <c r="A168" s="178"/>
      <c r="B168" s="500" t="s">
        <v>640</v>
      </c>
      <c r="C168" s="500"/>
      <c r="D168" s="500"/>
      <c r="E168" s="500"/>
      <c r="F168" s="149"/>
      <c r="G168" s="149"/>
      <c r="H168" s="149"/>
      <c r="I168" s="149"/>
      <c r="J168" s="149"/>
      <c r="K168" s="149"/>
      <c r="L168" s="149"/>
      <c r="M168" s="150"/>
      <c r="N168" s="221"/>
    </row>
    <row r="169" spans="1:15" ht="31.5" x14ac:dyDescent="0.25">
      <c r="A169" s="178"/>
      <c r="B169" s="152" t="s">
        <v>127</v>
      </c>
      <c r="C169" s="182" t="s">
        <v>920</v>
      </c>
      <c r="D169" s="182" t="s">
        <v>126</v>
      </c>
      <c r="E169" s="201" t="s">
        <v>8</v>
      </c>
      <c r="F169" s="202"/>
      <c r="G169" s="149"/>
      <c r="H169" s="149"/>
      <c r="I169" s="149"/>
      <c r="J169" s="149"/>
      <c r="K169" s="149"/>
      <c r="L169" s="149"/>
      <c r="M169" s="150"/>
      <c r="N169" s="222"/>
      <c r="O169" s="68"/>
    </row>
    <row r="170" spans="1:15" ht="86.25" x14ac:dyDescent="0.25">
      <c r="A170" s="178"/>
      <c r="B170" s="91" t="s">
        <v>125</v>
      </c>
      <c r="C170" s="155" t="s">
        <v>456</v>
      </c>
      <c r="D170" s="155" t="s">
        <v>517</v>
      </c>
      <c r="E170" s="156" t="s">
        <v>925</v>
      </c>
      <c r="F170" s="202"/>
      <c r="G170" s="149"/>
      <c r="H170" s="149"/>
      <c r="I170" s="149"/>
      <c r="J170" s="149"/>
      <c r="K170" s="149"/>
      <c r="L170" s="149"/>
      <c r="M170" s="150"/>
      <c r="N170" s="222"/>
      <c r="O170" s="68"/>
    </row>
    <row r="171" spans="1:15" ht="57.75" x14ac:dyDescent="0.25">
      <c r="A171" s="178"/>
      <c r="B171" s="91" t="s">
        <v>124</v>
      </c>
      <c r="C171" s="155" t="s">
        <v>456</v>
      </c>
      <c r="D171" s="155" t="s">
        <v>493</v>
      </c>
      <c r="E171" s="156" t="s">
        <v>926</v>
      </c>
      <c r="F171" s="202"/>
      <c r="G171" s="149"/>
      <c r="H171" s="149"/>
      <c r="I171" s="149"/>
      <c r="J171" s="149"/>
      <c r="K171" s="149"/>
      <c r="L171" s="149"/>
      <c r="M171" s="150"/>
      <c r="N171" s="222"/>
      <c r="O171" s="68"/>
    </row>
    <row r="172" spans="1:15" ht="57.75" x14ac:dyDescent="0.25">
      <c r="A172" s="178"/>
      <c r="B172" s="91" t="s">
        <v>123</v>
      </c>
      <c r="C172" s="155" t="s">
        <v>456</v>
      </c>
      <c r="D172" s="155" t="s">
        <v>493</v>
      </c>
      <c r="E172" s="457" t="s">
        <v>975</v>
      </c>
      <c r="F172" s="202"/>
      <c r="G172" s="149"/>
      <c r="H172" s="149"/>
      <c r="I172" s="149"/>
      <c r="J172" s="149"/>
      <c r="K172" s="149"/>
      <c r="L172" s="149"/>
      <c r="M172" s="150"/>
      <c r="N172" s="222"/>
      <c r="O172" s="68"/>
    </row>
    <row r="173" spans="1:15" ht="43.5" x14ac:dyDescent="0.25">
      <c r="A173" s="178"/>
      <c r="B173" s="91" t="s">
        <v>122</v>
      </c>
      <c r="C173" s="155" t="s">
        <v>456</v>
      </c>
      <c r="D173" s="155" t="s">
        <v>493</v>
      </c>
      <c r="E173" s="461" t="s">
        <v>873</v>
      </c>
      <c r="F173" s="202"/>
      <c r="G173" s="149"/>
      <c r="H173" s="149"/>
      <c r="I173" s="149"/>
      <c r="J173" s="149"/>
      <c r="K173" s="149"/>
      <c r="L173" s="149"/>
      <c r="M173" s="150"/>
      <c r="N173" s="222"/>
      <c r="O173" s="68"/>
    </row>
    <row r="174" spans="1:15" ht="43.5" x14ac:dyDescent="0.25">
      <c r="A174" s="178"/>
      <c r="B174" s="131" t="s">
        <v>121</v>
      </c>
      <c r="C174" s="155" t="s">
        <v>456</v>
      </c>
      <c r="D174" s="184" t="s">
        <v>493</v>
      </c>
      <c r="E174" s="461" t="s">
        <v>988</v>
      </c>
      <c r="F174" s="202"/>
      <c r="G174" s="149"/>
      <c r="H174" s="149"/>
      <c r="I174" s="149"/>
      <c r="J174" s="149"/>
      <c r="K174" s="149"/>
      <c r="L174" s="149"/>
      <c r="M174" s="150"/>
      <c r="N174" s="222"/>
      <c r="O174" s="68"/>
    </row>
    <row r="175" spans="1:15" ht="114.75" x14ac:dyDescent="0.25">
      <c r="A175" s="178"/>
      <c r="B175" s="131" t="s">
        <v>120</v>
      </c>
      <c r="C175" s="184">
        <v>10.7</v>
      </c>
      <c r="D175" s="184" t="s">
        <v>493</v>
      </c>
      <c r="E175" s="464" t="s">
        <v>989</v>
      </c>
      <c r="F175" s="202"/>
      <c r="G175" s="149"/>
      <c r="H175" s="149"/>
      <c r="I175" s="149"/>
      <c r="J175" s="149"/>
      <c r="K175" s="149"/>
      <c r="L175" s="149"/>
      <c r="M175" s="150"/>
      <c r="N175" s="222"/>
      <c r="O175" s="68"/>
    </row>
    <row r="176" spans="1:15" ht="15.75" thickBot="1" x14ac:dyDescent="0.3">
      <c r="A176" s="178"/>
      <c r="B176" s="204" t="s">
        <v>119</v>
      </c>
      <c r="C176" s="205"/>
      <c r="D176" s="205">
        <f>(SUMIF(D170:D175,"Increase",C170:C175))-(SUMIF(D170:D175,"Decrease",C170:C175))</f>
        <v>-10.7</v>
      </c>
      <c r="E176" s="177"/>
      <c r="F176" s="202"/>
      <c r="G176" s="149"/>
      <c r="H176" s="149"/>
      <c r="I176" s="149"/>
      <c r="J176" s="149"/>
      <c r="K176" s="149"/>
      <c r="L176" s="149"/>
      <c r="M176" s="150"/>
      <c r="N176" s="222"/>
      <c r="O176" s="68"/>
    </row>
    <row r="177" spans="1:14" ht="15" x14ac:dyDescent="0.25">
      <c r="A177" s="178"/>
      <c r="B177" s="202"/>
      <c r="C177" s="202"/>
      <c r="D177" s="202"/>
      <c r="E177" s="202"/>
      <c r="F177" s="149"/>
      <c r="G177" s="149"/>
      <c r="H177" s="149"/>
      <c r="I177" s="149"/>
      <c r="J177" s="149"/>
      <c r="K177" s="149"/>
      <c r="L177" s="149"/>
      <c r="M177" s="150"/>
      <c r="N177" s="223"/>
    </row>
    <row r="178" spans="1:14" ht="15" x14ac:dyDescent="0.25">
      <c r="A178" s="178" t="s">
        <v>137</v>
      </c>
      <c r="B178" s="202" t="s">
        <v>590</v>
      </c>
      <c r="C178" s="202"/>
      <c r="D178" s="202"/>
      <c r="E178" s="202"/>
      <c r="F178" s="149"/>
      <c r="G178" s="149"/>
      <c r="H178" s="149"/>
      <c r="I178" s="149"/>
      <c r="J178" s="149"/>
      <c r="K178" s="149"/>
      <c r="L178" s="149"/>
      <c r="M178" s="150"/>
      <c r="N178" s="68"/>
    </row>
    <row r="179" spans="1:14" ht="15.75" thickBot="1" x14ac:dyDescent="0.3">
      <c r="A179" s="178"/>
      <c r="B179" s="472" t="s">
        <v>136</v>
      </c>
      <c r="C179" s="472"/>
      <c r="D179" s="472"/>
      <c r="E179" s="472"/>
      <c r="F179" s="149"/>
      <c r="G179" s="149"/>
      <c r="H179" s="149"/>
      <c r="I179" s="149"/>
      <c r="J179" s="149"/>
      <c r="K179" s="149"/>
      <c r="L179" s="149"/>
      <c r="M179" s="150"/>
      <c r="N179" s="68"/>
    </row>
    <row r="180" spans="1:14" ht="31.5" x14ac:dyDescent="0.25">
      <c r="A180" s="178"/>
      <c r="B180" s="152" t="s">
        <v>127</v>
      </c>
      <c r="C180" s="182" t="s">
        <v>917</v>
      </c>
      <c r="D180" s="201" t="s">
        <v>8</v>
      </c>
      <c r="E180" s="202"/>
      <c r="F180" s="149"/>
      <c r="G180" s="149"/>
      <c r="H180" s="149"/>
      <c r="I180" s="149"/>
      <c r="J180" s="149"/>
      <c r="K180" s="149"/>
      <c r="L180" s="149"/>
      <c r="M180" s="150"/>
      <c r="N180" s="68"/>
    </row>
    <row r="181" spans="1:14" s="229" customFormat="1" ht="29.25" x14ac:dyDescent="0.25">
      <c r="A181" s="224"/>
      <c r="B181" s="91" t="s">
        <v>135</v>
      </c>
      <c r="C181" s="458" t="s">
        <v>973</v>
      </c>
      <c r="D181" s="156" t="s">
        <v>839</v>
      </c>
      <c r="E181" s="225"/>
      <c r="F181" s="226"/>
      <c r="G181" s="227"/>
      <c r="H181" s="227"/>
      <c r="I181" s="227"/>
      <c r="J181" s="227"/>
      <c r="K181" s="227"/>
      <c r="L181" s="227"/>
      <c r="M181" s="228"/>
      <c r="N181" s="68"/>
    </row>
    <row r="182" spans="1:14" s="229" customFormat="1" ht="15" x14ac:dyDescent="0.25">
      <c r="A182" s="224"/>
      <c r="B182" s="91" t="s">
        <v>134</v>
      </c>
      <c r="C182" s="155">
        <v>2</v>
      </c>
      <c r="D182" s="156" t="s">
        <v>879</v>
      </c>
      <c r="E182" s="230"/>
      <c r="F182" s="227"/>
      <c r="G182" s="227"/>
      <c r="H182" s="227"/>
      <c r="I182" s="227"/>
      <c r="J182" s="227"/>
      <c r="K182" s="227"/>
      <c r="L182" s="227"/>
      <c r="M182" s="228"/>
      <c r="N182" s="68"/>
    </row>
    <row r="183" spans="1:14" s="229" customFormat="1" ht="15" x14ac:dyDescent="0.25">
      <c r="A183" s="224"/>
      <c r="B183" s="91" t="s">
        <v>133</v>
      </c>
      <c r="C183" s="155">
        <v>2.2000000000000002</v>
      </c>
      <c r="D183" s="156" t="s">
        <v>880</v>
      </c>
      <c r="E183" s="230"/>
      <c r="F183" s="227"/>
      <c r="G183" s="227"/>
      <c r="H183" s="227"/>
      <c r="I183" s="227"/>
      <c r="J183" s="227"/>
      <c r="K183" s="227"/>
      <c r="L183" s="227"/>
      <c r="M183" s="228"/>
      <c r="N183" s="68"/>
    </row>
    <row r="184" spans="1:14" s="229" customFormat="1" ht="15" x14ac:dyDescent="0.25">
      <c r="A184" s="224"/>
      <c r="B184" s="91" t="s">
        <v>3</v>
      </c>
      <c r="C184" s="155" t="s">
        <v>882</v>
      </c>
      <c r="D184" s="156" t="s">
        <v>927</v>
      </c>
      <c r="E184" s="225"/>
      <c r="F184" s="226"/>
      <c r="G184" s="227"/>
      <c r="H184" s="227"/>
      <c r="I184" s="227"/>
      <c r="J184" s="227"/>
      <c r="K184" s="227"/>
      <c r="L184" s="227"/>
      <c r="M184" s="228"/>
      <c r="N184" s="68"/>
    </row>
    <row r="185" spans="1:14" s="229" customFormat="1" ht="15" x14ac:dyDescent="0.25">
      <c r="A185" s="224"/>
      <c r="B185" s="91" t="s">
        <v>132</v>
      </c>
      <c r="C185" s="155" t="s">
        <v>882</v>
      </c>
      <c r="D185" s="156" t="s">
        <v>832</v>
      </c>
      <c r="E185" s="230"/>
      <c r="F185" s="227"/>
      <c r="G185" s="227"/>
      <c r="H185" s="227"/>
      <c r="I185" s="227"/>
      <c r="J185" s="227"/>
      <c r="K185" s="227"/>
      <c r="L185" s="227"/>
      <c r="M185" s="228"/>
      <c r="N185" s="68"/>
    </row>
    <row r="186" spans="1:14" s="229" customFormat="1" ht="29.25" x14ac:dyDescent="0.25">
      <c r="A186" s="224"/>
      <c r="B186" s="91" t="s">
        <v>131</v>
      </c>
      <c r="C186" s="155" t="s">
        <v>882</v>
      </c>
      <c r="D186" s="461" t="s">
        <v>928</v>
      </c>
      <c r="E186" s="225"/>
      <c r="F186" s="227"/>
      <c r="G186" s="227"/>
      <c r="H186" s="227"/>
      <c r="I186" s="227"/>
      <c r="J186" s="227"/>
      <c r="K186" s="227"/>
      <c r="L186" s="227"/>
      <c r="M186" s="228"/>
      <c r="N186" s="68"/>
    </row>
    <row r="187" spans="1:14" s="229" customFormat="1" ht="28.35" customHeight="1" x14ac:dyDescent="0.25">
      <c r="A187" s="224"/>
      <c r="B187" s="91" t="s">
        <v>130</v>
      </c>
      <c r="C187" s="155" t="s">
        <v>456</v>
      </c>
      <c r="D187" s="231" t="s">
        <v>929</v>
      </c>
      <c r="E187" s="230"/>
      <c r="F187" s="227"/>
      <c r="G187" s="227"/>
      <c r="H187" s="227"/>
      <c r="I187" s="227"/>
      <c r="J187" s="227"/>
      <c r="K187" s="227"/>
      <c r="L187" s="227"/>
      <c r="M187" s="228"/>
      <c r="N187" s="68"/>
    </row>
    <row r="188" spans="1:14" s="229" customFormat="1" ht="29.25" x14ac:dyDescent="0.25">
      <c r="A188" s="224"/>
      <c r="B188" s="91" t="s">
        <v>122</v>
      </c>
      <c r="C188" s="155">
        <v>22.8</v>
      </c>
      <c r="D188" s="156" t="s">
        <v>930</v>
      </c>
      <c r="E188" s="230"/>
      <c r="F188" s="227"/>
      <c r="G188" s="227"/>
      <c r="H188" s="227"/>
      <c r="I188" s="227"/>
      <c r="J188" s="227"/>
      <c r="K188" s="227"/>
      <c r="L188" s="227"/>
      <c r="M188" s="228"/>
      <c r="N188" s="68"/>
    </row>
    <row r="189" spans="1:14" s="229" customFormat="1" ht="29.25" x14ac:dyDescent="0.25">
      <c r="A189" s="224"/>
      <c r="B189" s="131" t="s">
        <v>121</v>
      </c>
      <c r="C189" s="184">
        <v>5</v>
      </c>
      <c r="D189" s="232" t="s">
        <v>931</v>
      </c>
      <c r="E189" s="230"/>
      <c r="F189" s="227"/>
      <c r="G189" s="227"/>
      <c r="H189" s="227"/>
      <c r="I189" s="227"/>
      <c r="J189" s="227"/>
      <c r="K189" s="227"/>
      <c r="L189" s="227"/>
      <c r="M189" s="228"/>
      <c r="N189" s="68"/>
    </row>
    <row r="190" spans="1:14" s="229" customFormat="1" ht="15" x14ac:dyDescent="0.25">
      <c r="A190" s="224"/>
      <c r="B190" s="131" t="s">
        <v>120</v>
      </c>
      <c r="C190" s="184">
        <v>1</v>
      </c>
      <c r="D190" s="232" t="s">
        <v>881</v>
      </c>
      <c r="E190" s="230"/>
      <c r="F190" s="227"/>
      <c r="G190" s="227"/>
      <c r="H190" s="227"/>
      <c r="I190" s="227"/>
      <c r="J190" s="227"/>
      <c r="K190" s="227"/>
      <c r="L190" s="227"/>
      <c r="M190" s="228"/>
      <c r="N190" s="68"/>
    </row>
    <row r="191" spans="1:14" ht="15.75" thickBot="1" x14ac:dyDescent="0.3">
      <c r="A191" s="178"/>
      <c r="B191" s="204" t="s">
        <v>119</v>
      </c>
      <c r="C191" s="205">
        <f>SUM(C181:C190)</f>
        <v>33</v>
      </c>
      <c r="D191" s="177"/>
      <c r="E191" s="202"/>
      <c r="F191" s="149"/>
      <c r="G191" s="149"/>
      <c r="H191" s="149"/>
      <c r="I191" s="149"/>
      <c r="J191" s="149"/>
      <c r="K191" s="149"/>
      <c r="L191" s="149"/>
      <c r="M191" s="150"/>
      <c r="N191" s="68"/>
    </row>
    <row r="192" spans="1:14" ht="15" x14ac:dyDescent="0.25">
      <c r="A192" s="178"/>
      <c r="B192" s="202"/>
      <c r="C192" s="202"/>
      <c r="D192" s="202"/>
      <c r="E192" s="202"/>
      <c r="F192" s="149"/>
      <c r="G192" s="149"/>
      <c r="H192" s="149"/>
      <c r="I192" s="149"/>
      <c r="J192" s="149"/>
      <c r="K192" s="149"/>
      <c r="L192" s="149"/>
      <c r="M192" s="150"/>
      <c r="N192" s="68"/>
    </row>
    <row r="193" spans="1:15" ht="15" x14ac:dyDescent="0.25">
      <c r="A193" s="147" t="s">
        <v>129</v>
      </c>
      <c r="B193" s="473" t="s">
        <v>128</v>
      </c>
      <c r="C193" s="474"/>
      <c r="D193" s="474"/>
      <c r="E193" s="474"/>
      <c r="F193" s="149"/>
      <c r="G193" s="149"/>
      <c r="H193" s="149"/>
      <c r="I193" s="149"/>
      <c r="J193" s="149"/>
      <c r="K193" s="149"/>
      <c r="L193" s="149"/>
      <c r="M193" s="150"/>
      <c r="N193" s="68"/>
    </row>
    <row r="194" spans="1:15" ht="15.75" thickBot="1" x14ac:dyDescent="0.3">
      <c r="A194" s="178"/>
      <c r="B194" s="472" t="s">
        <v>591</v>
      </c>
      <c r="C194" s="472"/>
      <c r="D194" s="472"/>
      <c r="E194" s="472"/>
      <c r="F194" s="149"/>
      <c r="G194" s="149"/>
      <c r="H194" s="149"/>
      <c r="I194" s="149"/>
      <c r="J194" s="149"/>
      <c r="K194" s="149"/>
      <c r="L194" s="149"/>
      <c r="M194" s="150"/>
      <c r="N194" s="68"/>
    </row>
    <row r="195" spans="1:15" ht="31.5" x14ac:dyDescent="0.25">
      <c r="A195" s="178"/>
      <c r="B195" s="152" t="s">
        <v>127</v>
      </c>
      <c r="C195" s="182" t="s">
        <v>920</v>
      </c>
      <c r="D195" s="182" t="s">
        <v>126</v>
      </c>
      <c r="E195" s="201" t="s">
        <v>8</v>
      </c>
      <c r="F195" s="202"/>
      <c r="G195" s="149"/>
      <c r="H195" s="149"/>
      <c r="I195" s="149"/>
      <c r="J195" s="149"/>
      <c r="K195" s="149"/>
      <c r="L195" s="149"/>
      <c r="M195" s="150"/>
      <c r="N195" s="68"/>
      <c r="O195" s="68"/>
    </row>
    <row r="196" spans="1:15" ht="171.75" x14ac:dyDescent="0.25">
      <c r="A196" s="178"/>
      <c r="B196" s="91" t="s">
        <v>125</v>
      </c>
      <c r="C196" s="155">
        <v>15</v>
      </c>
      <c r="D196" s="155" t="s">
        <v>493</v>
      </c>
      <c r="E196" s="461" t="s">
        <v>990</v>
      </c>
      <c r="F196" s="202"/>
      <c r="G196" s="149"/>
      <c r="H196" s="149"/>
      <c r="I196" s="149"/>
      <c r="J196" s="149"/>
      <c r="K196" s="149"/>
      <c r="L196" s="149"/>
      <c r="M196" s="150"/>
      <c r="N196" s="68"/>
      <c r="O196" s="68"/>
    </row>
    <row r="197" spans="1:15" ht="171.75" x14ac:dyDescent="0.25">
      <c r="A197" s="178"/>
      <c r="B197" s="91" t="s">
        <v>124</v>
      </c>
      <c r="C197" s="155">
        <v>10</v>
      </c>
      <c r="D197" s="155" t="s">
        <v>517</v>
      </c>
      <c r="E197" s="461" t="s">
        <v>991</v>
      </c>
      <c r="F197" s="202"/>
      <c r="G197" s="149"/>
      <c r="H197" s="149"/>
      <c r="I197" s="149"/>
      <c r="J197" s="149"/>
      <c r="K197" s="149"/>
      <c r="L197" s="149"/>
      <c r="M197" s="150"/>
      <c r="N197" s="68"/>
      <c r="O197" s="68"/>
    </row>
    <row r="198" spans="1:15" ht="57.75" x14ac:dyDescent="0.25">
      <c r="A198" s="178"/>
      <c r="B198" s="91" t="s">
        <v>123</v>
      </c>
      <c r="C198" s="155"/>
      <c r="D198" s="155" t="s">
        <v>493</v>
      </c>
      <c r="E198" s="461" t="s">
        <v>992</v>
      </c>
      <c r="F198" s="202"/>
      <c r="G198" s="149"/>
      <c r="H198" s="149"/>
      <c r="I198" s="149"/>
      <c r="J198" s="149"/>
      <c r="K198" s="149"/>
      <c r="L198" s="149"/>
      <c r="M198" s="150"/>
      <c r="N198" s="68"/>
      <c r="O198" s="68"/>
    </row>
    <row r="199" spans="1:15" ht="114" x14ac:dyDescent="0.25">
      <c r="A199" s="178"/>
      <c r="B199" s="91" t="s">
        <v>122</v>
      </c>
      <c r="C199" s="155"/>
      <c r="D199" s="155" t="s">
        <v>493</v>
      </c>
      <c r="E199" s="233" t="s">
        <v>932</v>
      </c>
      <c r="F199" s="202"/>
      <c r="G199" s="149"/>
      <c r="H199" s="149"/>
      <c r="I199" s="149"/>
      <c r="J199" s="149"/>
      <c r="K199" s="149"/>
      <c r="L199" s="149"/>
      <c r="M199" s="150"/>
      <c r="N199" s="68"/>
      <c r="O199" s="68"/>
    </row>
    <row r="200" spans="1:15" ht="64.7" customHeight="1" x14ac:dyDescent="0.25">
      <c r="A200" s="178"/>
      <c r="B200" s="131" t="s">
        <v>121</v>
      </c>
      <c r="C200" s="184">
        <v>3</v>
      </c>
      <c r="D200" s="184" t="s">
        <v>493</v>
      </c>
      <c r="E200" s="232" t="s">
        <v>883</v>
      </c>
      <c r="F200" s="202"/>
      <c r="G200" s="149"/>
      <c r="H200" s="149"/>
      <c r="I200" s="149"/>
      <c r="J200" s="149"/>
      <c r="K200" s="149"/>
      <c r="L200" s="149"/>
      <c r="M200" s="150"/>
      <c r="N200" s="68"/>
      <c r="O200" s="68"/>
    </row>
    <row r="201" spans="1:15" ht="200.65" customHeight="1" x14ac:dyDescent="0.25">
      <c r="A201" s="178"/>
      <c r="B201" s="459" t="s">
        <v>120</v>
      </c>
      <c r="C201" s="184">
        <v>8.6</v>
      </c>
      <c r="D201" s="184" t="s">
        <v>493</v>
      </c>
      <c r="E201" s="464" t="s">
        <v>994</v>
      </c>
      <c r="F201" s="452"/>
      <c r="G201" s="453"/>
      <c r="H201" s="453"/>
      <c r="I201" s="453"/>
      <c r="J201" s="453"/>
      <c r="K201" s="453"/>
      <c r="L201" s="453"/>
      <c r="M201" s="150"/>
      <c r="N201" s="68"/>
      <c r="O201" s="68"/>
    </row>
    <row r="202" spans="1:15" ht="38.1" customHeight="1" x14ac:dyDescent="0.25">
      <c r="A202" s="178"/>
      <c r="B202" s="459" t="s">
        <v>974</v>
      </c>
      <c r="C202" s="184"/>
      <c r="D202" s="184" t="s">
        <v>517</v>
      </c>
      <c r="E202" s="464" t="s">
        <v>993</v>
      </c>
      <c r="F202" s="202"/>
      <c r="G202" s="149"/>
      <c r="H202" s="149"/>
      <c r="I202" s="149"/>
      <c r="J202" s="149"/>
      <c r="K202" s="149"/>
      <c r="L202" s="149"/>
      <c r="M202" s="150"/>
      <c r="N202" s="68"/>
      <c r="O202" s="68"/>
    </row>
    <row r="203" spans="1:15" ht="15.75" thickBot="1" x14ac:dyDescent="0.3">
      <c r="A203" s="178"/>
      <c r="B203" s="204" t="s">
        <v>119</v>
      </c>
      <c r="C203" s="205"/>
      <c r="D203" s="205">
        <f>(SUMIF(D196:D202,"Increase",C196:C202))-(SUMIF(D196:D202,"Decrease",C196:C202))</f>
        <v>-16.600000000000001</v>
      </c>
      <c r="E203" s="177"/>
      <c r="F203" s="202"/>
      <c r="G203" s="149"/>
      <c r="H203" s="149"/>
      <c r="I203" s="149"/>
      <c r="J203" s="149"/>
      <c r="K203" s="149"/>
      <c r="L203" s="149"/>
      <c r="M203" s="150"/>
      <c r="N203" s="68"/>
      <c r="O203" s="68"/>
    </row>
    <row r="204" spans="1:15" ht="15" x14ac:dyDescent="0.25">
      <c r="A204" s="178"/>
      <c r="B204" s="149"/>
      <c r="C204" s="149"/>
      <c r="D204" s="149"/>
      <c r="E204" s="149"/>
      <c r="F204" s="149"/>
      <c r="G204" s="149"/>
      <c r="H204" s="149"/>
      <c r="I204" s="149"/>
      <c r="J204" s="149"/>
      <c r="K204" s="149"/>
      <c r="L204" s="149"/>
      <c r="M204" s="150"/>
      <c r="N204" s="68"/>
      <c r="O204" s="68"/>
    </row>
    <row r="205" spans="1:15" ht="15" x14ac:dyDescent="0.25">
      <c r="A205" s="147" t="s">
        <v>118</v>
      </c>
      <c r="B205" s="473" t="s">
        <v>654</v>
      </c>
      <c r="C205" s="474"/>
      <c r="D205" s="474"/>
      <c r="E205" s="474"/>
      <c r="F205" s="149"/>
      <c r="G205" s="149"/>
      <c r="H205" s="149"/>
      <c r="I205" s="149"/>
      <c r="J205" s="149"/>
      <c r="K205" s="149"/>
      <c r="L205" s="149"/>
      <c r="M205" s="150"/>
      <c r="N205" s="68"/>
    </row>
    <row r="206" spans="1:15" ht="15.75" thickBot="1" x14ac:dyDescent="0.3">
      <c r="A206" s="178"/>
      <c r="B206" s="472" t="s">
        <v>655</v>
      </c>
      <c r="C206" s="472"/>
      <c r="D206" s="472"/>
      <c r="E206" s="472"/>
      <c r="F206" s="149"/>
      <c r="G206" s="149"/>
      <c r="H206" s="149"/>
      <c r="I206" s="149"/>
      <c r="J206" s="149"/>
      <c r="K206" s="149"/>
      <c r="L206" s="149"/>
      <c r="M206" s="150"/>
      <c r="N206" s="68"/>
    </row>
    <row r="207" spans="1:15" ht="31.5" x14ac:dyDescent="0.25">
      <c r="A207" s="178"/>
      <c r="B207" s="152" t="s">
        <v>117</v>
      </c>
      <c r="C207" s="182" t="s">
        <v>921</v>
      </c>
      <c r="D207" s="201" t="s">
        <v>8</v>
      </c>
      <c r="E207" s="202"/>
      <c r="F207" s="149"/>
      <c r="G207" s="149"/>
      <c r="H207" s="149"/>
      <c r="I207" s="149"/>
      <c r="J207" s="149"/>
      <c r="K207" s="149"/>
      <c r="L207" s="149"/>
      <c r="M207" s="150"/>
      <c r="N207" s="68"/>
    </row>
    <row r="208" spans="1:15" ht="35.65" customHeight="1" thickBot="1" x14ac:dyDescent="0.3">
      <c r="A208" s="178"/>
      <c r="B208" s="95" t="s">
        <v>116</v>
      </c>
      <c r="C208" s="185"/>
      <c r="D208" s="234" t="s">
        <v>838</v>
      </c>
      <c r="E208" s="202"/>
      <c r="F208" s="149"/>
      <c r="G208" s="149"/>
      <c r="H208" s="149"/>
      <c r="I208" s="149"/>
      <c r="J208" s="149"/>
      <c r="K208" s="149"/>
      <c r="L208" s="149"/>
      <c r="M208" s="150"/>
      <c r="N208" s="68"/>
    </row>
    <row r="209" spans="1:14" ht="15" x14ac:dyDescent="0.25">
      <c r="A209" s="178"/>
      <c r="B209" s="202"/>
      <c r="C209" s="202"/>
      <c r="D209" s="202"/>
      <c r="E209" s="202"/>
      <c r="F209" s="149"/>
      <c r="G209" s="149"/>
      <c r="H209" s="149"/>
      <c r="I209" s="149"/>
      <c r="J209" s="149"/>
      <c r="K209" s="149"/>
      <c r="L209" s="149"/>
      <c r="M209" s="150"/>
      <c r="N209" s="68"/>
    </row>
    <row r="210" spans="1:14" ht="18" x14ac:dyDescent="0.2">
      <c r="A210" s="144"/>
      <c r="B210" s="145" t="s">
        <v>68</v>
      </c>
      <c r="C210" s="145"/>
      <c r="D210" s="145"/>
      <c r="E210" s="145"/>
      <c r="F210" s="145"/>
      <c r="G210" s="145"/>
      <c r="H210" s="145"/>
      <c r="I210" s="145"/>
      <c r="J210" s="145"/>
      <c r="K210" s="145"/>
      <c r="L210" s="145"/>
      <c r="M210" s="146"/>
      <c r="N210" s="68"/>
    </row>
    <row r="211" spans="1:14" ht="15" x14ac:dyDescent="0.25">
      <c r="A211" s="147" t="s">
        <v>115</v>
      </c>
      <c r="B211" s="473" t="s">
        <v>66</v>
      </c>
      <c r="C211" s="474"/>
      <c r="D211" s="474"/>
      <c r="E211" s="474"/>
      <c r="F211" s="149"/>
      <c r="G211" s="149"/>
      <c r="H211" s="149"/>
      <c r="I211" s="149"/>
      <c r="J211" s="149"/>
      <c r="K211" s="149"/>
      <c r="L211" s="149"/>
      <c r="M211" s="150"/>
      <c r="N211" s="68"/>
    </row>
    <row r="212" spans="1:14" ht="15.75" thickBot="1" x14ac:dyDescent="0.3">
      <c r="A212" s="178"/>
      <c r="B212" s="472" t="s">
        <v>592</v>
      </c>
      <c r="C212" s="472"/>
      <c r="D212" s="472"/>
      <c r="E212" s="472"/>
      <c r="F212" s="149"/>
      <c r="G212" s="149"/>
      <c r="H212" s="149"/>
      <c r="I212" s="149"/>
      <c r="J212" s="149"/>
      <c r="K212" s="149"/>
      <c r="L212" s="149"/>
      <c r="M212" s="150"/>
      <c r="N212" s="68"/>
    </row>
    <row r="213" spans="1:14" ht="59.1" customHeight="1" thickBot="1" x14ac:dyDescent="0.3">
      <c r="A213" s="178"/>
      <c r="B213" s="603" t="s">
        <v>1010</v>
      </c>
      <c r="C213" s="468"/>
      <c r="D213" s="468"/>
      <c r="E213" s="469"/>
      <c r="F213" s="149"/>
      <c r="G213" s="149"/>
      <c r="H213" s="149"/>
      <c r="I213" s="149"/>
      <c r="J213" s="149"/>
      <c r="K213" s="149"/>
      <c r="L213" s="149"/>
      <c r="M213" s="150"/>
      <c r="N213" s="68"/>
    </row>
    <row r="214" spans="1:14" ht="15" x14ac:dyDescent="0.25">
      <c r="A214" s="178"/>
      <c r="B214" s="202"/>
      <c r="C214" s="202"/>
      <c r="D214" s="202"/>
      <c r="E214" s="202"/>
      <c r="F214" s="149"/>
      <c r="G214" s="149"/>
      <c r="H214" s="149"/>
      <c r="I214" s="149"/>
      <c r="J214" s="149"/>
      <c r="K214" s="149"/>
      <c r="L214" s="149"/>
      <c r="M214" s="150"/>
      <c r="N214" s="68"/>
    </row>
    <row r="215" spans="1:14" ht="18" x14ac:dyDescent="0.2">
      <c r="A215" s="235" t="s">
        <v>616</v>
      </c>
      <c r="B215" s="236" t="s">
        <v>114</v>
      </c>
      <c r="C215" s="236"/>
      <c r="D215" s="236"/>
      <c r="E215" s="236"/>
      <c r="F215" s="236"/>
      <c r="G215" s="236"/>
      <c r="H215" s="236"/>
      <c r="I215" s="236"/>
      <c r="J215" s="236"/>
      <c r="K215" s="236"/>
      <c r="L215" s="236"/>
      <c r="M215" s="237"/>
      <c r="N215" s="68"/>
    </row>
    <row r="216" spans="1:14" ht="18" x14ac:dyDescent="0.2">
      <c r="A216" s="238"/>
      <c r="B216" s="70" t="s">
        <v>113</v>
      </c>
      <c r="C216" s="70"/>
      <c r="D216" s="70"/>
      <c r="E216" s="70"/>
      <c r="F216" s="70"/>
      <c r="G216" s="70"/>
      <c r="H216" s="70"/>
      <c r="I216" s="70"/>
      <c r="J216" s="70"/>
      <c r="K216" s="70"/>
      <c r="L216" s="70"/>
      <c r="M216" s="239"/>
      <c r="N216" s="68"/>
    </row>
    <row r="217" spans="1:14" ht="15" x14ac:dyDescent="0.25">
      <c r="A217" s="240" t="s">
        <v>112</v>
      </c>
      <c r="B217" s="241" t="s">
        <v>593</v>
      </c>
      <c r="C217" s="242"/>
      <c r="D217" s="242"/>
      <c r="E217" s="242"/>
      <c r="F217" s="243"/>
      <c r="G217" s="243"/>
      <c r="H217" s="243"/>
      <c r="I217" s="243"/>
      <c r="J217" s="243"/>
      <c r="K217" s="243"/>
      <c r="L217" s="243"/>
      <c r="M217" s="244"/>
      <c r="N217" s="68"/>
    </row>
    <row r="218" spans="1:14" ht="15.75" thickBot="1" x14ac:dyDescent="0.3">
      <c r="A218" s="245"/>
      <c r="B218" s="475" t="s">
        <v>111</v>
      </c>
      <c r="C218" s="476"/>
      <c r="D218" s="476"/>
      <c r="E218" s="476"/>
      <c r="F218" s="243"/>
      <c r="G218" s="243"/>
      <c r="H218" s="243"/>
      <c r="I218" s="243"/>
      <c r="J218" s="243"/>
      <c r="K218" s="243"/>
      <c r="L218" s="243"/>
      <c r="M218" s="244"/>
      <c r="N218" s="68"/>
    </row>
    <row r="219" spans="1:14" ht="15.75" thickBot="1" x14ac:dyDescent="0.3">
      <c r="A219" s="245"/>
      <c r="B219" s="467" t="s">
        <v>827</v>
      </c>
      <c r="C219" s="468"/>
      <c r="D219" s="468"/>
      <c r="E219" s="469"/>
      <c r="F219" s="243"/>
      <c r="G219" s="243"/>
      <c r="H219" s="243"/>
      <c r="I219" s="243"/>
      <c r="J219" s="243"/>
      <c r="K219" s="243"/>
      <c r="L219" s="243"/>
      <c r="M219" s="244"/>
      <c r="N219" s="68"/>
    </row>
    <row r="220" spans="1:14" ht="15" x14ac:dyDescent="0.25">
      <c r="A220" s="245" t="s">
        <v>110</v>
      </c>
      <c r="B220" s="530" t="s">
        <v>594</v>
      </c>
      <c r="C220" s="531"/>
      <c r="D220" s="531"/>
      <c r="E220" s="531"/>
      <c r="F220" s="243"/>
      <c r="G220" s="243"/>
      <c r="H220" s="243"/>
      <c r="I220" s="243"/>
      <c r="J220" s="243"/>
      <c r="K220" s="243"/>
      <c r="L220" s="243"/>
      <c r="M220" s="244"/>
      <c r="N220" s="68"/>
    </row>
    <row r="221" spans="1:14" ht="15.75" thickBot="1" x14ac:dyDescent="0.3">
      <c r="A221" s="245"/>
      <c r="B221" s="470" t="s">
        <v>618</v>
      </c>
      <c r="C221" s="471"/>
      <c r="D221" s="471"/>
      <c r="E221" s="471"/>
      <c r="F221" s="243"/>
      <c r="G221" s="243"/>
      <c r="H221" s="243"/>
      <c r="I221" s="243"/>
      <c r="J221" s="243"/>
      <c r="K221" s="243"/>
      <c r="L221" s="243"/>
      <c r="M221" s="244"/>
      <c r="N221" s="68"/>
    </row>
    <row r="222" spans="1:14" ht="15.75" thickBot="1" x14ac:dyDescent="0.3">
      <c r="A222" s="245"/>
      <c r="B222" s="603" t="s">
        <v>1011</v>
      </c>
      <c r="C222" s="468"/>
      <c r="D222" s="468"/>
      <c r="E222" s="469"/>
      <c r="F222" s="246"/>
      <c r="G222" s="243"/>
      <c r="H222" s="243"/>
      <c r="I222" s="243"/>
      <c r="J222" s="243"/>
      <c r="K222" s="243"/>
      <c r="L222" s="243"/>
      <c r="M222" s="244"/>
      <c r="N222" s="68"/>
    </row>
    <row r="223" spans="1:14" ht="15" x14ac:dyDescent="0.25">
      <c r="A223" s="247"/>
      <c r="B223" s="248"/>
      <c r="C223" s="243"/>
      <c r="D223" s="243"/>
      <c r="E223" s="243"/>
      <c r="F223" s="243"/>
      <c r="G223" s="243"/>
      <c r="H223" s="243"/>
      <c r="I223" s="243"/>
      <c r="J223" s="243"/>
      <c r="K223" s="243"/>
      <c r="L223" s="243"/>
      <c r="M223" s="244"/>
      <c r="N223" s="68"/>
    </row>
    <row r="224" spans="1:14" ht="18" x14ac:dyDescent="0.2">
      <c r="A224" s="238"/>
      <c r="B224" s="70" t="s">
        <v>109</v>
      </c>
      <c r="C224" s="70"/>
      <c r="D224" s="70"/>
      <c r="E224" s="70"/>
      <c r="F224" s="70"/>
      <c r="G224" s="70"/>
      <c r="H224" s="70"/>
      <c r="I224" s="70"/>
      <c r="J224" s="70"/>
      <c r="K224" s="70"/>
      <c r="L224" s="70"/>
      <c r="M224" s="249"/>
      <c r="N224" s="68"/>
    </row>
    <row r="225" spans="1:17" ht="15" x14ac:dyDescent="0.25">
      <c r="A225" s="245" t="s">
        <v>108</v>
      </c>
      <c r="B225" s="250" t="s">
        <v>595</v>
      </c>
      <c r="C225" s="243"/>
      <c r="D225" s="243"/>
      <c r="E225" s="243"/>
      <c r="F225" s="243"/>
      <c r="G225" s="243"/>
      <c r="H225" s="243"/>
      <c r="I225" s="243"/>
      <c r="J225" s="243"/>
      <c r="K225" s="243"/>
      <c r="L225" s="243"/>
      <c r="M225" s="244"/>
      <c r="N225" s="68"/>
    </row>
    <row r="226" spans="1:17" ht="15.75" thickBot="1" x14ac:dyDescent="0.3">
      <c r="A226" s="251"/>
      <c r="B226" s="475" t="s">
        <v>107</v>
      </c>
      <c r="C226" s="476"/>
      <c r="D226" s="476"/>
      <c r="E226" s="476"/>
      <c r="F226" s="243"/>
      <c r="G226" s="243"/>
      <c r="H226" s="243"/>
      <c r="I226" s="243"/>
      <c r="J226" s="243"/>
      <c r="K226" s="243"/>
      <c r="L226" s="243"/>
      <c r="M226" s="244"/>
      <c r="N226" s="68"/>
    </row>
    <row r="227" spans="1:17" ht="54.4" customHeight="1" thickBot="1" x14ac:dyDescent="0.3">
      <c r="A227" s="251"/>
      <c r="B227" s="603" t="s">
        <v>1012</v>
      </c>
      <c r="C227" s="468"/>
      <c r="D227" s="468"/>
      <c r="E227" s="469"/>
      <c r="F227" s="246"/>
      <c r="G227" s="243"/>
      <c r="H227" s="243"/>
      <c r="I227" s="243"/>
      <c r="J227" s="243"/>
      <c r="K227" s="243"/>
      <c r="L227" s="243"/>
      <c r="M227" s="244"/>
      <c r="N227" s="68"/>
    </row>
    <row r="228" spans="1:17" ht="15" x14ac:dyDescent="0.25">
      <c r="A228" s="252" t="s">
        <v>106</v>
      </c>
      <c r="B228" s="521" t="s">
        <v>596</v>
      </c>
      <c r="C228" s="522"/>
      <c r="D228" s="522"/>
      <c r="E228" s="522"/>
      <c r="F228" s="243"/>
      <c r="G228" s="243"/>
      <c r="H228" s="243"/>
      <c r="I228" s="243"/>
      <c r="J228" s="243"/>
      <c r="K228" s="243"/>
      <c r="L228" s="243"/>
      <c r="M228" s="244"/>
      <c r="N228" s="68"/>
    </row>
    <row r="229" spans="1:17" ht="15" x14ac:dyDescent="0.25">
      <c r="A229" s="253"/>
      <c r="B229" s="471" t="s">
        <v>597</v>
      </c>
      <c r="C229" s="471"/>
      <c r="D229" s="471"/>
      <c r="E229" s="471"/>
      <c r="F229" s="243"/>
      <c r="G229" s="243"/>
      <c r="H229" s="243"/>
      <c r="I229" s="243"/>
      <c r="J229" s="243"/>
      <c r="K229" s="243"/>
      <c r="L229" s="243"/>
      <c r="M229" s="244"/>
      <c r="N229" s="68"/>
    </row>
    <row r="230" spans="1:17" ht="15.75" thickBot="1" x14ac:dyDescent="0.3">
      <c r="A230" s="254"/>
      <c r="B230" s="476" t="s">
        <v>619</v>
      </c>
      <c r="C230" s="476"/>
      <c r="D230" s="476"/>
      <c r="E230" s="476"/>
      <c r="F230" s="243"/>
      <c r="G230" s="243"/>
      <c r="H230" s="243"/>
      <c r="I230" s="243"/>
      <c r="J230" s="243"/>
      <c r="K230" s="243"/>
      <c r="L230" s="243"/>
      <c r="M230" s="244"/>
      <c r="N230" s="68"/>
    </row>
    <row r="231" spans="1:17" ht="30" x14ac:dyDescent="0.25">
      <c r="A231" s="254"/>
      <c r="B231" s="255" t="s">
        <v>105</v>
      </c>
      <c r="C231" s="256" t="s">
        <v>104</v>
      </c>
      <c r="D231" s="256" t="s">
        <v>103</v>
      </c>
      <c r="E231" s="257" t="s">
        <v>102</v>
      </c>
      <c r="F231" s="256" t="s">
        <v>101</v>
      </c>
      <c r="G231" s="258" t="s">
        <v>8</v>
      </c>
      <c r="H231" s="243"/>
      <c r="I231" s="243"/>
      <c r="J231" s="243"/>
      <c r="K231" s="243"/>
      <c r="L231" s="243"/>
      <c r="M231" s="244"/>
      <c r="N231" s="68"/>
    </row>
    <row r="232" spans="1:17" ht="28.5" x14ac:dyDescent="0.25">
      <c r="A232" s="254"/>
      <c r="B232" s="259" t="s">
        <v>100</v>
      </c>
      <c r="C232" s="210" t="s">
        <v>99</v>
      </c>
      <c r="D232" s="215" t="s">
        <v>94</v>
      </c>
      <c r="E232" s="210"/>
      <c r="F232" s="210"/>
      <c r="G232" s="260"/>
      <c r="H232" s="243"/>
      <c r="I232" s="243"/>
      <c r="J232" s="243"/>
      <c r="K232" s="243"/>
      <c r="L232" s="243"/>
      <c r="M232" s="244"/>
      <c r="N232" s="68"/>
    </row>
    <row r="233" spans="1:17" ht="28.5" x14ac:dyDescent="0.25">
      <c r="A233" s="254"/>
      <c r="B233" s="259" t="s">
        <v>98</v>
      </c>
      <c r="C233" s="210" t="s">
        <v>97</v>
      </c>
      <c r="D233" s="215" t="s">
        <v>94</v>
      </c>
      <c r="E233" s="210"/>
      <c r="F233" s="210"/>
      <c r="G233" s="260"/>
      <c r="H233" s="243"/>
      <c r="I233" s="243"/>
      <c r="J233" s="243"/>
      <c r="K233" s="243"/>
      <c r="L233" s="243"/>
      <c r="M233" s="244"/>
      <c r="N233" s="68"/>
    </row>
    <row r="234" spans="1:17" ht="28.5" x14ac:dyDescent="0.25">
      <c r="A234" s="254"/>
      <c r="B234" s="259" t="s">
        <v>96</v>
      </c>
      <c r="C234" s="210" t="s">
        <v>95</v>
      </c>
      <c r="D234" s="215" t="s">
        <v>94</v>
      </c>
      <c r="E234" s="210"/>
      <c r="F234" s="210"/>
      <c r="G234" s="260"/>
      <c r="H234" s="243"/>
      <c r="I234" s="243"/>
      <c r="J234" s="243"/>
      <c r="K234" s="243"/>
      <c r="L234" s="243"/>
      <c r="M234" s="244"/>
      <c r="N234" s="68"/>
    </row>
    <row r="235" spans="1:17" ht="28.5" x14ac:dyDescent="0.25">
      <c r="A235" s="254"/>
      <c r="B235" s="259" t="s">
        <v>93</v>
      </c>
      <c r="C235" s="210" t="s">
        <v>92</v>
      </c>
      <c r="D235" s="215" t="s">
        <v>87</v>
      </c>
      <c r="E235" s="210"/>
      <c r="F235" s="210"/>
      <c r="G235" s="260"/>
      <c r="H235" s="243"/>
      <c r="I235" s="243"/>
      <c r="J235" s="243"/>
      <c r="K235" s="243"/>
      <c r="L235" s="243"/>
      <c r="M235" s="244"/>
      <c r="N235" s="68"/>
    </row>
    <row r="236" spans="1:17" ht="42.75" x14ac:dyDescent="0.25">
      <c r="A236" s="254"/>
      <c r="B236" s="259" t="s">
        <v>91</v>
      </c>
      <c r="C236" s="210" t="s">
        <v>90</v>
      </c>
      <c r="D236" s="215" t="s">
        <v>87</v>
      </c>
      <c r="E236" s="210"/>
      <c r="F236" s="210"/>
      <c r="G236" s="260"/>
      <c r="H236" s="243"/>
      <c r="I236" s="243"/>
      <c r="J236" s="243"/>
      <c r="K236" s="243"/>
      <c r="L236" s="243"/>
      <c r="M236" s="244"/>
      <c r="N236" s="68"/>
    </row>
    <row r="237" spans="1:17" ht="42.75" x14ac:dyDescent="0.25">
      <c r="A237" s="254"/>
      <c r="B237" s="259" t="s">
        <v>89</v>
      </c>
      <c r="C237" s="210" t="s">
        <v>88</v>
      </c>
      <c r="D237" s="215" t="s">
        <v>87</v>
      </c>
      <c r="E237" s="210"/>
      <c r="F237" s="210"/>
      <c r="G237" s="260"/>
      <c r="H237" s="243"/>
      <c r="I237" s="243"/>
      <c r="J237" s="243"/>
      <c r="K237" s="243"/>
      <c r="L237" s="243"/>
      <c r="M237" s="244"/>
      <c r="N237" s="68"/>
    </row>
    <row r="238" spans="1:17" ht="28.5" x14ac:dyDescent="0.25">
      <c r="A238" s="254"/>
      <c r="B238" s="259" t="s">
        <v>86</v>
      </c>
      <c r="C238" s="210" t="s">
        <v>85</v>
      </c>
      <c r="D238" s="215" t="s">
        <v>80</v>
      </c>
      <c r="E238" s="210"/>
      <c r="F238" s="210"/>
      <c r="G238" s="260"/>
      <c r="H238" s="243"/>
      <c r="I238" s="243"/>
      <c r="J238" s="243"/>
      <c r="K238" s="243"/>
      <c r="L238" s="243"/>
      <c r="M238" s="244"/>
      <c r="N238" s="263"/>
      <c r="O238" s="262"/>
      <c r="P238" s="262"/>
      <c r="Q238" s="262"/>
    </row>
    <row r="239" spans="1:17" ht="42.75" x14ac:dyDescent="0.25">
      <c r="A239" s="254"/>
      <c r="B239" s="259" t="s">
        <v>84</v>
      </c>
      <c r="C239" s="210" t="s">
        <v>83</v>
      </c>
      <c r="D239" s="215" t="s">
        <v>80</v>
      </c>
      <c r="E239" s="210"/>
      <c r="F239" s="210"/>
      <c r="G239" s="260"/>
      <c r="H239" s="243"/>
      <c r="I239" s="243"/>
      <c r="J239" s="243"/>
      <c r="K239" s="243"/>
      <c r="L239" s="243"/>
      <c r="M239" s="244"/>
      <c r="N239" s="264"/>
      <c r="O239" s="261"/>
      <c r="P239" s="262"/>
      <c r="Q239" s="262"/>
    </row>
    <row r="240" spans="1:17" ht="57.75" thickBot="1" x14ac:dyDescent="0.3">
      <c r="A240" s="254"/>
      <c r="B240" s="265" t="s">
        <v>82</v>
      </c>
      <c r="C240" s="218" t="s">
        <v>81</v>
      </c>
      <c r="D240" s="219" t="s">
        <v>80</v>
      </c>
      <c r="E240" s="218"/>
      <c r="F240" s="218"/>
      <c r="G240" s="266"/>
      <c r="H240" s="243"/>
      <c r="I240" s="243"/>
      <c r="J240" s="243"/>
      <c r="K240" s="243"/>
      <c r="L240" s="243"/>
      <c r="M240" s="244"/>
      <c r="N240" s="264"/>
      <c r="O240" s="261"/>
      <c r="P240" s="262"/>
      <c r="Q240" s="262"/>
    </row>
    <row r="241" spans="1:14" ht="15" x14ac:dyDescent="0.25">
      <c r="A241" s="254"/>
      <c r="B241" s="243"/>
      <c r="C241" s="243"/>
      <c r="D241" s="243"/>
      <c r="E241" s="243"/>
      <c r="F241" s="243"/>
      <c r="G241" s="243"/>
      <c r="H241" s="243"/>
      <c r="I241" s="243"/>
      <c r="J241" s="243"/>
      <c r="K241" s="243"/>
      <c r="L241" s="243"/>
      <c r="M241" s="244"/>
      <c r="N241" s="267"/>
    </row>
    <row r="242" spans="1:14" ht="18" x14ac:dyDescent="0.2">
      <c r="A242" s="238"/>
      <c r="B242" s="70" t="s">
        <v>79</v>
      </c>
      <c r="C242" s="70"/>
      <c r="D242" s="70"/>
      <c r="E242" s="70"/>
      <c r="F242" s="70"/>
      <c r="G242" s="70"/>
      <c r="H242" s="70"/>
      <c r="I242" s="70"/>
      <c r="J242" s="70"/>
      <c r="K242" s="70"/>
      <c r="L242" s="70"/>
      <c r="M242" s="249"/>
      <c r="N242" s="68"/>
    </row>
    <row r="243" spans="1:14" ht="15" x14ac:dyDescent="0.25">
      <c r="A243" s="247" t="s">
        <v>78</v>
      </c>
      <c r="B243" s="250" t="s">
        <v>598</v>
      </c>
      <c r="C243" s="243"/>
      <c r="D243" s="243"/>
      <c r="E243" s="243"/>
      <c r="F243" s="243"/>
      <c r="G243" s="243"/>
      <c r="H243" s="243"/>
      <c r="I243" s="243"/>
      <c r="J243" s="243"/>
      <c r="K243" s="243"/>
      <c r="L243" s="243"/>
      <c r="M243" s="244"/>
      <c r="N243" s="68"/>
    </row>
    <row r="244" spans="1:14" ht="15" x14ac:dyDescent="0.25">
      <c r="A244" s="247"/>
      <c r="B244" s="525" t="s">
        <v>620</v>
      </c>
      <c r="C244" s="526"/>
      <c r="D244" s="526"/>
      <c r="E244" s="526"/>
      <c r="F244" s="243"/>
      <c r="G244" s="243"/>
      <c r="H244" s="243"/>
      <c r="I244" s="243"/>
      <c r="J244" s="243"/>
      <c r="K244" s="243"/>
      <c r="L244" s="243"/>
      <c r="M244" s="244"/>
      <c r="N244" s="68"/>
    </row>
    <row r="245" spans="1:14" ht="231.4" customHeight="1" thickBot="1" x14ac:dyDescent="0.3">
      <c r="A245" s="247"/>
      <c r="B245" s="527" t="s">
        <v>996</v>
      </c>
      <c r="C245" s="528"/>
      <c r="D245" s="528"/>
      <c r="E245" s="528"/>
      <c r="F245" s="528"/>
      <c r="G245" s="528"/>
      <c r="H245" s="529"/>
      <c r="I245" s="243"/>
      <c r="J245" s="243"/>
      <c r="K245" s="243"/>
      <c r="L245" s="243"/>
      <c r="M245" s="244"/>
      <c r="N245" s="68"/>
    </row>
    <row r="246" spans="1:14" ht="15" x14ac:dyDescent="0.25">
      <c r="A246" s="247" t="s">
        <v>77</v>
      </c>
      <c r="B246" s="268" t="s">
        <v>599</v>
      </c>
      <c r="C246" s="269"/>
      <c r="D246" s="269"/>
      <c r="E246" s="269"/>
      <c r="F246" s="243"/>
      <c r="G246" s="243"/>
      <c r="H246" s="243"/>
      <c r="I246" s="243"/>
      <c r="J246" s="243"/>
      <c r="K246" s="243"/>
      <c r="L246" s="243"/>
      <c r="M246" s="244"/>
      <c r="N246" s="68"/>
    </row>
    <row r="247" spans="1:14" ht="15.75" thickBot="1" x14ac:dyDescent="0.3">
      <c r="A247" s="247"/>
      <c r="B247" s="523" t="s">
        <v>76</v>
      </c>
      <c r="C247" s="524"/>
      <c r="D247" s="524"/>
      <c r="E247" s="524"/>
      <c r="F247" s="243"/>
      <c r="G247" s="243"/>
      <c r="H247" s="243"/>
      <c r="I247" s="243"/>
      <c r="J247" s="243"/>
      <c r="K247" s="243"/>
      <c r="L247" s="243"/>
      <c r="M247" s="244"/>
      <c r="N247" s="68"/>
    </row>
    <row r="248" spans="1:14" ht="62.1" customHeight="1" x14ac:dyDescent="0.25">
      <c r="A248" s="247"/>
      <c r="B248" s="527" t="s">
        <v>1013</v>
      </c>
      <c r="C248" s="528"/>
      <c r="D248" s="528"/>
      <c r="E248" s="528"/>
      <c r="F248" s="528"/>
      <c r="G248" s="528"/>
      <c r="H248" s="529"/>
      <c r="I248" s="243"/>
      <c r="J248" s="243"/>
      <c r="K248" s="243"/>
      <c r="L248" s="243"/>
      <c r="M248" s="244"/>
      <c r="N248" s="68"/>
    </row>
    <row r="249" spans="1:14" ht="15" x14ac:dyDescent="0.25">
      <c r="A249" s="254"/>
      <c r="B249" s="243"/>
      <c r="C249" s="243"/>
      <c r="D249" s="243"/>
      <c r="E249" s="243"/>
      <c r="F249" s="243"/>
      <c r="G249" s="243"/>
      <c r="H249" s="243"/>
      <c r="I249" s="243"/>
      <c r="J249" s="243"/>
      <c r="K249" s="243"/>
      <c r="L249" s="243"/>
      <c r="M249" s="244"/>
      <c r="N249" s="68"/>
    </row>
    <row r="250" spans="1:14" ht="18" x14ac:dyDescent="0.2">
      <c r="A250" s="238"/>
      <c r="B250" s="70" t="s">
        <v>75</v>
      </c>
      <c r="C250" s="70"/>
      <c r="D250" s="70"/>
      <c r="E250" s="70"/>
      <c r="F250" s="70"/>
      <c r="G250" s="70"/>
      <c r="H250" s="70"/>
      <c r="I250" s="70"/>
      <c r="J250" s="70"/>
      <c r="K250" s="70"/>
      <c r="L250" s="70"/>
      <c r="M250" s="249"/>
      <c r="N250" s="68"/>
    </row>
    <row r="251" spans="1:14" ht="15" x14ac:dyDescent="0.25">
      <c r="A251" s="247" t="s">
        <v>74</v>
      </c>
      <c r="B251" s="517" t="s">
        <v>600</v>
      </c>
      <c r="C251" s="518"/>
      <c r="D251" s="518"/>
      <c r="E251" s="518"/>
      <c r="F251" s="243"/>
      <c r="G251" s="243"/>
      <c r="H251" s="243"/>
      <c r="I251" s="243"/>
      <c r="J251" s="243"/>
      <c r="K251" s="243"/>
      <c r="L251" s="243"/>
      <c r="M251" s="244"/>
      <c r="N251" s="68"/>
    </row>
    <row r="252" spans="1:14" ht="15.75" thickBot="1" x14ac:dyDescent="0.3">
      <c r="A252" s="247"/>
      <c r="B252" s="519" t="s">
        <v>73</v>
      </c>
      <c r="C252" s="520"/>
      <c r="D252" s="520"/>
      <c r="E252" s="520"/>
      <c r="F252" s="243"/>
      <c r="G252" s="243"/>
      <c r="H252" s="243"/>
      <c r="I252" s="243"/>
      <c r="J252" s="243"/>
      <c r="K252" s="243"/>
      <c r="L252" s="243"/>
      <c r="M252" s="244"/>
      <c r="N252" s="68"/>
    </row>
    <row r="253" spans="1:14" ht="96.4" customHeight="1" thickBot="1" x14ac:dyDescent="0.3">
      <c r="A253" s="247"/>
      <c r="B253" s="603" t="s">
        <v>1014</v>
      </c>
      <c r="C253" s="468"/>
      <c r="D253" s="468"/>
      <c r="E253" s="469"/>
      <c r="F253" s="246"/>
      <c r="G253" s="243"/>
      <c r="H253" s="243"/>
      <c r="I253" s="243"/>
      <c r="J253" s="243"/>
      <c r="K253" s="243"/>
      <c r="L253" s="243"/>
      <c r="M253" s="244"/>
      <c r="N253" s="68"/>
    </row>
    <row r="254" spans="1:14" ht="15" x14ac:dyDescent="0.25">
      <c r="A254" s="254"/>
      <c r="B254" s="243"/>
      <c r="C254" s="243"/>
      <c r="D254" s="243"/>
      <c r="E254" s="243"/>
      <c r="F254" s="243"/>
      <c r="G254" s="243"/>
      <c r="H254" s="243"/>
      <c r="I254" s="243"/>
      <c r="J254" s="243"/>
      <c r="K254" s="243"/>
      <c r="L254" s="243"/>
      <c r="M254" s="244"/>
      <c r="N254" s="68"/>
    </row>
    <row r="255" spans="1:14" ht="18" x14ac:dyDescent="0.2">
      <c r="A255" s="238"/>
      <c r="B255" s="70" t="s">
        <v>68</v>
      </c>
      <c r="C255" s="70"/>
      <c r="D255" s="70"/>
      <c r="E255" s="70"/>
      <c r="F255" s="70"/>
      <c r="G255" s="70"/>
      <c r="H255" s="70"/>
      <c r="I255" s="70"/>
      <c r="J255" s="70"/>
      <c r="K255" s="70"/>
      <c r="L255" s="70"/>
      <c r="M255" s="249"/>
      <c r="N255" s="68"/>
    </row>
    <row r="256" spans="1:14" ht="15" x14ac:dyDescent="0.25">
      <c r="A256" s="247" t="s">
        <v>72</v>
      </c>
      <c r="B256" s="517" t="s">
        <v>66</v>
      </c>
      <c r="C256" s="518"/>
      <c r="D256" s="518"/>
      <c r="E256" s="518"/>
      <c r="F256" s="243"/>
      <c r="G256" s="243"/>
      <c r="H256" s="243"/>
      <c r="I256" s="243"/>
      <c r="J256" s="243"/>
      <c r="K256" s="243"/>
      <c r="L256" s="243"/>
      <c r="M256" s="244"/>
      <c r="N256" s="68"/>
    </row>
    <row r="257" spans="1:14" ht="15.75" thickBot="1" x14ac:dyDescent="0.3">
      <c r="A257" s="247"/>
      <c r="B257" s="475" t="s">
        <v>601</v>
      </c>
      <c r="C257" s="476"/>
      <c r="D257" s="476"/>
      <c r="E257" s="476"/>
      <c r="F257" s="243"/>
      <c r="G257" s="243"/>
      <c r="H257" s="243"/>
      <c r="I257" s="243"/>
      <c r="J257" s="243"/>
      <c r="K257" s="243"/>
      <c r="L257" s="243"/>
      <c r="M257" s="244"/>
      <c r="N257" s="68"/>
    </row>
    <row r="258" spans="1:14" ht="15.75" thickBot="1" x14ac:dyDescent="0.3">
      <c r="A258" s="247"/>
      <c r="B258" s="467" t="s">
        <v>829</v>
      </c>
      <c r="C258" s="468"/>
      <c r="D258" s="468"/>
      <c r="E258" s="469"/>
      <c r="F258" s="243"/>
      <c r="G258" s="243"/>
      <c r="H258" s="243"/>
      <c r="I258" s="243"/>
      <c r="J258" s="243"/>
      <c r="K258" s="243"/>
      <c r="L258" s="243"/>
      <c r="M258" s="244"/>
      <c r="N258" s="68"/>
    </row>
    <row r="259" spans="1:14" ht="15" x14ac:dyDescent="0.25">
      <c r="A259" s="247"/>
      <c r="B259" s="270"/>
      <c r="C259" s="243"/>
      <c r="D259" s="243"/>
      <c r="E259" s="243"/>
      <c r="F259" s="243"/>
      <c r="G259" s="243"/>
      <c r="H259" s="243"/>
      <c r="I259" s="243"/>
      <c r="J259" s="243"/>
      <c r="K259" s="243"/>
      <c r="L259" s="243"/>
      <c r="M259" s="244"/>
      <c r="N259" s="68"/>
    </row>
    <row r="260" spans="1:14" ht="18" x14ac:dyDescent="0.2">
      <c r="A260" s="271" t="s">
        <v>621</v>
      </c>
      <c r="B260" s="272" t="s">
        <v>7</v>
      </c>
      <c r="C260" s="272"/>
      <c r="D260" s="273"/>
      <c r="E260" s="273"/>
      <c r="F260" s="273"/>
      <c r="G260" s="273"/>
      <c r="H260" s="273"/>
      <c r="I260" s="273"/>
      <c r="J260" s="273"/>
      <c r="K260" s="273"/>
      <c r="L260" s="273"/>
      <c r="M260" s="274"/>
      <c r="N260" s="68"/>
    </row>
    <row r="261" spans="1:14" ht="15" x14ac:dyDescent="0.25">
      <c r="A261" s="275" t="s">
        <v>71</v>
      </c>
      <c r="B261" s="276" t="s">
        <v>622</v>
      </c>
      <c r="C261" s="276"/>
      <c r="D261" s="277"/>
      <c r="E261" s="277"/>
      <c r="F261" s="277"/>
      <c r="G261" s="277"/>
      <c r="H261" s="277"/>
      <c r="I261" s="277"/>
      <c r="J261" s="277"/>
      <c r="K261" s="277"/>
      <c r="L261" s="277"/>
      <c r="M261" s="278"/>
      <c r="N261" s="68"/>
    </row>
    <row r="262" spans="1:14" ht="15.75" thickBot="1" x14ac:dyDescent="0.3">
      <c r="A262" s="275"/>
      <c r="B262" s="540" t="s">
        <v>602</v>
      </c>
      <c r="C262" s="541"/>
      <c r="D262" s="541"/>
      <c r="E262" s="541"/>
      <c r="F262" s="277"/>
      <c r="G262" s="277"/>
      <c r="H262" s="277"/>
      <c r="I262" s="277"/>
      <c r="J262" s="277"/>
      <c r="K262" s="277"/>
      <c r="L262" s="277"/>
      <c r="M262" s="278"/>
      <c r="N262" s="68"/>
    </row>
    <row r="263" spans="1:14" ht="212.25" customHeight="1" x14ac:dyDescent="0.25">
      <c r="A263" s="275"/>
      <c r="B263" s="542" t="s">
        <v>1015</v>
      </c>
      <c r="C263" s="538"/>
      <c r="D263" s="538"/>
      <c r="E263" s="539"/>
      <c r="F263" s="277"/>
      <c r="G263" s="277"/>
      <c r="H263" s="277"/>
      <c r="I263" s="277"/>
      <c r="J263" s="277"/>
      <c r="K263" s="277"/>
      <c r="L263" s="277"/>
      <c r="M263" s="278"/>
      <c r="N263" s="68"/>
    </row>
    <row r="264" spans="1:14" ht="15" x14ac:dyDescent="0.25">
      <c r="A264" s="275" t="s">
        <v>70</v>
      </c>
      <c r="B264" s="276" t="s">
        <v>69</v>
      </c>
      <c r="C264" s="276"/>
      <c r="D264" s="277"/>
      <c r="E264" s="277"/>
      <c r="F264" s="277"/>
      <c r="G264" s="277"/>
      <c r="H264" s="277"/>
      <c r="I264" s="277"/>
      <c r="J264" s="277"/>
      <c r="K264" s="277"/>
      <c r="L264" s="277"/>
      <c r="M264" s="278"/>
      <c r="N264" s="68"/>
    </row>
    <row r="265" spans="1:14" ht="15.75" thickBot="1" x14ac:dyDescent="0.3">
      <c r="A265" s="275"/>
      <c r="B265" s="540" t="s">
        <v>603</v>
      </c>
      <c r="C265" s="541"/>
      <c r="D265" s="541"/>
      <c r="E265" s="541"/>
      <c r="F265" s="277"/>
      <c r="G265" s="277"/>
      <c r="H265" s="277"/>
      <c r="I265" s="277"/>
      <c r="J265" s="277"/>
      <c r="K265" s="277"/>
      <c r="L265" s="277"/>
      <c r="M265" s="278"/>
      <c r="N265" s="68"/>
    </row>
    <row r="266" spans="1:14" ht="140.25" customHeight="1" x14ac:dyDescent="0.25">
      <c r="A266" s="275"/>
      <c r="B266" s="527" t="s">
        <v>1016</v>
      </c>
      <c r="C266" s="528"/>
      <c r="D266" s="528"/>
      <c r="E266" s="529"/>
      <c r="F266" s="277"/>
      <c r="G266" s="277"/>
      <c r="H266" s="277"/>
      <c r="I266" s="277"/>
      <c r="J266" s="277"/>
      <c r="K266" s="277"/>
      <c r="L266" s="277"/>
      <c r="M266" s="278"/>
      <c r="N266" s="68"/>
    </row>
    <row r="267" spans="1:14" ht="15" x14ac:dyDescent="0.25">
      <c r="A267" s="279"/>
      <c r="B267" s="277"/>
      <c r="C267" s="277"/>
      <c r="D267" s="277"/>
      <c r="E267" s="277"/>
      <c r="F267" s="277"/>
      <c r="G267" s="277"/>
      <c r="H267" s="277"/>
      <c r="I267" s="277"/>
      <c r="J267" s="277"/>
      <c r="K267" s="277"/>
      <c r="L267" s="277"/>
      <c r="M267" s="278"/>
      <c r="N267" s="68"/>
    </row>
    <row r="268" spans="1:14" ht="18" x14ac:dyDescent="0.2">
      <c r="A268" s="280"/>
      <c r="B268" s="281" t="s">
        <v>68</v>
      </c>
      <c r="C268" s="281"/>
      <c r="D268" s="281"/>
      <c r="E268" s="281"/>
      <c r="F268" s="281"/>
      <c r="G268" s="281"/>
      <c r="H268" s="281"/>
      <c r="I268" s="281"/>
      <c r="J268" s="281"/>
      <c r="K268" s="281"/>
      <c r="L268" s="281"/>
      <c r="M268" s="282"/>
      <c r="N268" s="68"/>
    </row>
    <row r="269" spans="1:14" ht="15" x14ac:dyDescent="0.25">
      <c r="A269" s="279" t="s">
        <v>67</v>
      </c>
      <c r="B269" s="276" t="s">
        <v>66</v>
      </c>
      <c r="C269" s="276"/>
      <c r="D269" s="276"/>
      <c r="E269" s="276"/>
      <c r="F269" s="277"/>
      <c r="G269" s="277"/>
      <c r="H269" s="277"/>
      <c r="I269" s="277"/>
      <c r="J269" s="277"/>
      <c r="K269" s="277"/>
      <c r="L269" s="277"/>
      <c r="M269" s="278"/>
      <c r="N269" s="68"/>
    </row>
    <row r="270" spans="1:14" ht="15.75" thickBot="1" x14ac:dyDescent="0.3">
      <c r="A270" s="279"/>
      <c r="B270" s="535" t="s">
        <v>604</v>
      </c>
      <c r="C270" s="536"/>
      <c r="D270" s="536"/>
      <c r="E270" s="536"/>
      <c r="F270" s="277"/>
      <c r="G270" s="277"/>
      <c r="H270" s="277"/>
      <c r="I270" s="277"/>
      <c r="J270" s="277"/>
      <c r="K270" s="277"/>
      <c r="L270" s="277"/>
      <c r="M270" s="278"/>
      <c r="N270" s="68"/>
    </row>
    <row r="271" spans="1:14" ht="57" customHeight="1" x14ac:dyDescent="0.25">
      <c r="A271" s="279"/>
      <c r="B271" s="537" t="s">
        <v>884</v>
      </c>
      <c r="C271" s="538"/>
      <c r="D271" s="538"/>
      <c r="E271" s="539"/>
      <c r="F271" s="277"/>
      <c r="G271" s="277"/>
      <c r="H271" s="277"/>
      <c r="I271" s="277"/>
      <c r="J271" s="277"/>
      <c r="K271" s="277"/>
      <c r="L271" s="277"/>
      <c r="M271" s="278"/>
      <c r="N271" s="68"/>
    </row>
    <row r="272" spans="1:14" ht="15" x14ac:dyDescent="0.25">
      <c r="A272" s="275"/>
      <c r="B272" s="283"/>
      <c r="C272" s="276"/>
      <c r="D272" s="276"/>
      <c r="E272" s="276"/>
      <c r="F272" s="284"/>
      <c r="G272" s="284"/>
      <c r="H272" s="284"/>
      <c r="I272" s="284"/>
      <c r="J272" s="284"/>
      <c r="K272" s="284"/>
      <c r="L272" s="284"/>
      <c r="M272" s="285"/>
      <c r="N272" s="68"/>
    </row>
    <row r="273" spans="1:14" ht="18" x14ac:dyDescent="0.2">
      <c r="A273" s="286" t="s">
        <v>623</v>
      </c>
      <c r="B273" s="287" t="s">
        <v>65</v>
      </c>
      <c r="C273" s="287"/>
      <c r="D273" s="287"/>
      <c r="E273" s="287"/>
      <c r="F273" s="287"/>
      <c r="G273" s="287"/>
      <c r="H273" s="287"/>
      <c r="I273" s="287"/>
      <c r="J273" s="287"/>
      <c r="K273" s="287"/>
      <c r="L273" s="287"/>
      <c r="M273" s="288"/>
      <c r="N273" s="68"/>
    </row>
    <row r="274" spans="1:14" ht="15" x14ac:dyDescent="0.25">
      <c r="A274" s="83" t="s">
        <v>64</v>
      </c>
      <c r="B274" s="74" t="s">
        <v>63</v>
      </c>
      <c r="C274" s="74"/>
      <c r="D274" s="75"/>
      <c r="E274" s="75"/>
      <c r="F274" s="75"/>
      <c r="G274" s="75"/>
      <c r="H274" s="75"/>
      <c r="I274" s="75"/>
      <c r="J274" s="75"/>
      <c r="K274" s="75"/>
      <c r="L274" s="75"/>
      <c r="M274" s="76"/>
      <c r="N274" s="68"/>
    </row>
    <row r="275" spans="1:14" ht="15.75" thickBot="1" x14ac:dyDescent="0.3">
      <c r="A275" s="83"/>
      <c r="B275" s="78" t="s">
        <v>605</v>
      </c>
      <c r="C275" s="289"/>
      <c r="D275" s="75"/>
      <c r="E275" s="75"/>
      <c r="F275" s="75"/>
      <c r="G275" s="75"/>
      <c r="H275" s="75"/>
      <c r="I275" s="75"/>
      <c r="J275" s="75"/>
      <c r="K275" s="75"/>
      <c r="L275" s="75"/>
      <c r="M275" s="76"/>
      <c r="N275" s="68"/>
    </row>
    <row r="276" spans="1:14" ht="128.65" customHeight="1" thickBot="1" x14ac:dyDescent="0.3">
      <c r="A276" s="80"/>
      <c r="B276" s="603" t="s">
        <v>1017</v>
      </c>
      <c r="C276" s="468"/>
      <c r="D276" s="468"/>
      <c r="E276" s="469"/>
      <c r="F276" s="75"/>
      <c r="G276" s="75"/>
      <c r="H276" s="75"/>
      <c r="I276" s="75"/>
      <c r="J276" s="75"/>
      <c r="K276" s="75"/>
      <c r="L276" s="75"/>
      <c r="M276" s="76"/>
      <c r="N276" s="68"/>
    </row>
    <row r="277" spans="1:14" ht="15" x14ac:dyDescent="0.25">
      <c r="A277" s="83" t="s">
        <v>62</v>
      </c>
      <c r="B277" s="74" t="s">
        <v>61</v>
      </c>
      <c r="C277" s="74"/>
      <c r="D277" s="75"/>
      <c r="E277" s="75"/>
      <c r="F277" s="75"/>
      <c r="G277" s="75"/>
      <c r="H277" s="75"/>
      <c r="I277" s="75"/>
      <c r="J277" s="75"/>
      <c r="K277" s="75"/>
      <c r="L277" s="75"/>
      <c r="M277" s="76"/>
      <c r="N277" s="68"/>
    </row>
    <row r="278" spans="1:14" ht="15.75" thickBot="1" x14ac:dyDescent="0.3">
      <c r="A278" s="83"/>
      <c r="B278" s="78" t="s">
        <v>606</v>
      </c>
      <c r="C278" s="289"/>
      <c r="D278" s="75"/>
      <c r="E278" s="75"/>
      <c r="F278" s="75"/>
      <c r="G278" s="75"/>
      <c r="H278" s="75"/>
      <c r="I278" s="75"/>
      <c r="J278" s="75"/>
      <c r="K278" s="75"/>
      <c r="L278" s="75"/>
      <c r="M278" s="76"/>
      <c r="N278" s="68"/>
    </row>
    <row r="279" spans="1:14" ht="40.35" customHeight="1" thickBot="1" x14ac:dyDescent="0.3">
      <c r="A279" s="80"/>
      <c r="B279" s="534" t="s">
        <v>976</v>
      </c>
      <c r="C279" s="468"/>
      <c r="D279" s="468"/>
      <c r="E279" s="469"/>
      <c r="F279" s="75"/>
      <c r="G279" s="75"/>
      <c r="H279" s="75"/>
      <c r="I279" s="75"/>
      <c r="J279" s="75"/>
      <c r="K279" s="75"/>
      <c r="L279" s="75"/>
      <c r="M279" s="76"/>
      <c r="N279" s="68"/>
    </row>
    <row r="280" spans="1:14" ht="15" x14ac:dyDescent="0.25">
      <c r="A280" s="83" t="s">
        <v>60</v>
      </c>
      <c r="B280" s="73" t="s">
        <v>59</v>
      </c>
      <c r="C280" s="74"/>
      <c r="D280" s="75"/>
      <c r="E280" s="75"/>
      <c r="F280" s="75"/>
      <c r="G280" s="75"/>
      <c r="H280" s="75"/>
      <c r="I280" s="75"/>
      <c r="J280" s="75"/>
      <c r="K280" s="75"/>
      <c r="L280" s="75"/>
      <c r="M280" s="76"/>
      <c r="N280" s="68"/>
    </row>
    <row r="281" spans="1:14" ht="15.75" thickBot="1" x14ac:dyDescent="0.3">
      <c r="A281" s="80"/>
      <c r="B281" s="100" t="s">
        <v>607</v>
      </c>
      <c r="C281" s="290"/>
      <c r="D281" s="75"/>
      <c r="E281" s="75"/>
      <c r="F281" s="75"/>
      <c r="G281" s="75"/>
      <c r="H281" s="75"/>
      <c r="I281" s="75"/>
      <c r="J281" s="75"/>
      <c r="K281" s="75"/>
      <c r="L281" s="75"/>
      <c r="M281" s="76"/>
      <c r="N281" s="68"/>
    </row>
    <row r="282" spans="1:14" ht="33.4" customHeight="1" thickBot="1" x14ac:dyDescent="0.3">
      <c r="A282" s="80"/>
      <c r="B282" s="534" t="s">
        <v>977</v>
      </c>
      <c r="C282" s="468"/>
      <c r="D282" s="468"/>
      <c r="E282" s="469"/>
      <c r="F282" s="291"/>
      <c r="G282" s="75"/>
      <c r="H282" s="75"/>
      <c r="I282" s="75"/>
      <c r="J282" s="75"/>
      <c r="K282" s="75"/>
      <c r="L282" s="75"/>
      <c r="M282" s="76"/>
      <c r="N282" s="68"/>
    </row>
    <row r="283" spans="1:14" ht="15" x14ac:dyDescent="0.25">
      <c r="A283" s="80" t="s">
        <v>58</v>
      </c>
      <c r="B283" s="75" t="s">
        <v>57</v>
      </c>
      <c r="C283" s="75"/>
      <c r="D283" s="75"/>
      <c r="E283" s="75"/>
      <c r="F283" s="75"/>
      <c r="G283" s="75"/>
      <c r="H283" s="75"/>
      <c r="I283" s="75"/>
      <c r="J283" s="75"/>
      <c r="K283" s="75"/>
      <c r="L283" s="75"/>
      <c r="M283" s="76"/>
      <c r="N283" s="68"/>
    </row>
    <row r="284" spans="1:14" ht="15.75" thickBot="1" x14ac:dyDescent="0.3">
      <c r="A284" s="80"/>
      <c r="B284" s="292" t="s">
        <v>624</v>
      </c>
      <c r="C284" s="292"/>
      <c r="D284" s="292"/>
      <c r="E284" s="292"/>
      <c r="F284" s="293"/>
      <c r="G284" s="293"/>
      <c r="H284" s="293"/>
      <c r="I284" s="293"/>
      <c r="J284" s="293"/>
      <c r="K284" s="75"/>
      <c r="L284" s="75"/>
      <c r="M284" s="76"/>
      <c r="N284" s="68"/>
    </row>
    <row r="285" spans="1:14" ht="40.700000000000003" customHeight="1" thickBot="1" x14ac:dyDescent="0.3">
      <c r="A285" s="80"/>
      <c r="B285" s="534" t="s">
        <v>978</v>
      </c>
      <c r="C285" s="468"/>
      <c r="D285" s="468"/>
      <c r="E285" s="469"/>
      <c r="F285" s="291"/>
      <c r="G285" s="293"/>
      <c r="H285" s="293"/>
      <c r="I285" s="293"/>
      <c r="J285" s="293"/>
      <c r="K285" s="75"/>
      <c r="L285" s="75"/>
      <c r="M285" s="76"/>
      <c r="N285" s="68"/>
    </row>
    <row r="286" spans="1:14" ht="15" x14ac:dyDescent="0.25">
      <c r="A286" s="83" t="s">
        <v>56</v>
      </c>
      <c r="B286" s="74" t="s">
        <v>55</v>
      </c>
      <c r="C286" s="74"/>
      <c r="D286" s="75"/>
      <c r="E286" s="75"/>
      <c r="F286" s="75"/>
      <c r="G286" s="75"/>
      <c r="H286" s="75"/>
      <c r="I286" s="75"/>
      <c r="J286" s="75"/>
      <c r="K286" s="75"/>
      <c r="L286" s="75"/>
      <c r="M286" s="76"/>
      <c r="N286" s="68"/>
    </row>
    <row r="287" spans="1:14" ht="15.75" thickBot="1" x14ac:dyDescent="0.3">
      <c r="A287" s="83"/>
      <c r="B287" s="532" t="s">
        <v>608</v>
      </c>
      <c r="C287" s="533"/>
      <c r="D287" s="533"/>
      <c r="E287" s="533"/>
      <c r="F287" s="75"/>
      <c r="G287" s="75"/>
      <c r="H287" s="75"/>
      <c r="I287" s="75"/>
      <c r="J287" s="75"/>
      <c r="K287" s="75"/>
      <c r="L287" s="75"/>
      <c r="M287" s="76"/>
      <c r="N287" s="68"/>
    </row>
    <row r="288" spans="1:14" ht="15" x14ac:dyDescent="0.25">
      <c r="A288" s="80"/>
      <c r="B288" s="294" t="s">
        <v>54</v>
      </c>
      <c r="C288" s="613" t="s">
        <v>1018</v>
      </c>
      <c r="D288" s="75"/>
      <c r="E288" s="75"/>
      <c r="F288" s="75"/>
      <c r="G288" s="75"/>
      <c r="H288" s="75"/>
      <c r="I288" s="75"/>
      <c r="J288" s="75"/>
      <c r="K288" s="75"/>
      <c r="L288" s="75"/>
      <c r="M288" s="76"/>
      <c r="N288" s="68"/>
    </row>
    <row r="289" spans="1:14" ht="29.25" x14ac:dyDescent="0.25">
      <c r="A289" s="80"/>
      <c r="B289" s="295" t="s">
        <v>609</v>
      </c>
      <c r="C289" s="614" t="s">
        <v>1019</v>
      </c>
      <c r="D289" s="75"/>
      <c r="E289" s="75"/>
      <c r="F289" s="75"/>
      <c r="G289" s="75"/>
      <c r="H289" s="75"/>
      <c r="I289" s="75"/>
      <c r="J289" s="75"/>
      <c r="K289" s="75"/>
      <c r="L289" s="75"/>
      <c r="M289" s="76"/>
      <c r="N289" s="68"/>
    </row>
    <row r="290" spans="1:14" ht="15.75" thickBot="1" x14ac:dyDescent="0.3">
      <c r="A290" s="83"/>
      <c r="B290" s="204" t="s">
        <v>53</v>
      </c>
      <c r="C290" s="615">
        <v>44161</v>
      </c>
      <c r="D290" s="75"/>
      <c r="E290" s="75"/>
      <c r="F290" s="75"/>
      <c r="G290" s="75"/>
      <c r="H290" s="75"/>
      <c r="I290" s="75"/>
      <c r="J290" s="75"/>
      <c r="K290" s="75"/>
      <c r="L290" s="75"/>
      <c r="M290" s="76"/>
      <c r="N290" s="68"/>
    </row>
    <row r="291" spans="1:14" ht="15.75" thickBot="1" x14ac:dyDescent="0.3">
      <c r="A291" s="296"/>
      <c r="B291" s="297"/>
      <c r="C291" s="297"/>
      <c r="D291" s="297"/>
      <c r="E291" s="297"/>
      <c r="F291" s="297"/>
      <c r="G291" s="297"/>
      <c r="H291" s="297"/>
      <c r="I291" s="297"/>
      <c r="J291" s="297"/>
      <c r="K291" s="297"/>
      <c r="L291" s="297"/>
      <c r="M291" s="298"/>
      <c r="N291" s="68"/>
    </row>
    <row r="292" spans="1:14" x14ac:dyDescent="0.2">
      <c r="A292" s="299"/>
      <c r="B292" s="299"/>
      <c r="C292" s="299"/>
      <c r="D292" s="299"/>
      <c r="E292" s="299"/>
      <c r="F292" s="299"/>
      <c r="G292" s="299"/>
      <c r="H292" s="299"/>
      <c r="I292" s="299"/>
      <c r="J292" s="299"/>
      <c r="K292" s="299"/>
      <c r="L292" s="299"/>
      <c r="M292" s="299"/>
    </row>
  </sheetData>
  <dataConsolidate/>
  <mergeCells count="90">
    <mergeCell ref="F42:H42"/>
    <mergeCell ref="F43:H43"/>
    <mergeCell ref="F44:H44"/>
    <mergeCell ref="F45:H45"/>
    <mergeCell ref="C47:E47"/>
    <mergeCell ref="C45:E45"/>
    <mergeCell ref="C44:E44"/>
    <mergeCell ref="C43:E43"/>
    <mergeCell ref="C42:E42"/>
    <mergeCell ref="C46:E46"/>
    <mergeCell ref="B287:E287"/>
    <mergeCell ref="B279:E279"/>
    <mergeCell ref="B256:E256"/>
    <mergeCell ref="B257:E257"/>
    <mergeCell ref="B258:E258"/>
    <mergeCell ref="B276:E276"/>
    <mergeCell ref="B282:E282"/>
    <mergeCell ref="B270:E270"/>
    <mergeCell ref="B271:E271"/>
    <mergeCell ref="B262:E262"/>
    <mergeCell ref="B263:E263"/>
    <mergeCell ref="B265:E265"/>
    <mergeCell ref="B266:E266"/>
    <mergeCell ref="B285:E285"/>
    <mergeCell ref="B253:E253"/>
    <mergeCell ref="B251:E251"/>
    <mergeCell ref="B206:E206"/>
    <mergeCell ref="B252:E252"/>
    <mergeCell ref="B222:E222"/>
    <mergeCell ref="B228:E228"/>
    <mergeCell ref="B227:E227"/>
    <mergeCell ref="B226:E226"/>
    <mergeCell ref="B247:E247"/>
    <mergeCell ref="B244:E244"/>
    <mergeCell ref="B245:H245"/>
    <mergeCell ref="B248:H248"/>
    <mergeCell ref="B230:E230"/>
    <mergeCell ref="B229:E229"/>
    <mergeCell ref="B211:E211"/>
    <mergeCell ref="B220:E220"/>
    <mergeCell ref="B179:E179"/>
    <mergeCell ref="C125:D125"/>
    <mergeCell ref="E125:F125"/>
    <mergeCell ref="B52:E52"/>
    <mergeCell ref="B51:E51"/>
    <mergeCell ref="B72:E72"/>
    <mergeCell ref="B75:E75"/>
    <mergeCell ref="B71:E71"/>
    <mergeCell ref="B79:E79"/>
    <mergeCell ref="B80:E80"/>
    <mergeCell ref="B85:E85"/>
    <mergeCell ref="B86:E86"/>
    <mergeCell ref="B167:E167"/>
    <mergeCell ref="B98:E98"/>
    <mergeCell ref="B156:E156"/>
    <mergeCell ref="B131:E131"/>
    <mergeCell ref="B168:E168"/>
    <mergeCell ref="B49:E49"/>
    <mergeCell ref="F46:H46"/>
    <mergeCell ref="F47:H47"/>
    <mergeCell ref="F48:H48"/>
    <mergeCell ref="C48:E48"/>
    <mergeCell ref="B87:E87"/>
    <mergeCell ref="B99:E99"/>
    <mergeCell ref="B141:E141"/>
    <mergeCell ref="B50:E50"/>
    <mergeCell ref="B157:E157"/>
    <mergeCell ref="B142:E142"/>
    <mergeCell ref="B40:E40"/>
    <mergeCell ref="A1:I1"/>
    <mergeCell ref="B34:E34"/>
    <mergeCell ref="B27:E27"/>
    <mergeCell ref="B12:E12"/>
    <mergeCell ref="B25:E25"/>
    <mergeCell ref="B26:E26"/>
    <mergeCell ref="B30:E30"/>
    <mergeCell ref="B32:E32"/>
    <mergeCell ref="B33:E33"/>
    <mergeCell ref="B31:E31"/>
    <mergeCell ref="B35:E35"/>
    <mergeCell ref="B37:E37"/>
    <mergeCell ref="B36:E36"/>
    <mergeCell ref="B213:E213"/>
    <mergeCell ref="B221:E221"/>
    <mergeCell ref="B212:E212"/>
    <mergeCell ref="B193:E193"/>
    <mergeCell ref="B219:E219"/>
    <mergeCell ref="B218:E218"/>
    <mergeCell ref="B205:E205"/>
    <mergeCell ref="B194:E194"/>
  </mergeCells>
  <dataValidations count="31">
    <dataValidation type="list" allowBlank="1" showInputMessage="1" showErrorMessage="1" sqref="E237">
      <formula1>ObjectiveB3</formula1>
    </dataValidation>
    <dataValidation type="list" allowBlank="1" showInputMessage="1" showErrorMessage="1" sqref="E233">
      <formula1>ObjectiveN2</formula1>
    </dataValidation>
    <dataValidation type="list" allowBlank="1" showInputMessage="1" showErrorMessage="1" sqref="E236">
      <formula1>ObjectiveB2</formula1>
    </dataValidation>
    <dataValidation type="list" allowBlank="1" showInputMessage="1" showErrorMessage="1" sqref="B23">
      <formula1>yeartype2</formula1>
    </dataValidation>
    <dataValidation type="list" allowBlank="1" showInputMessage="1" showErrorMessage="1" sqref="B14">
      <formula1>metric</formula1>
    </dataValidation>
    <dataValidation type="list" allowBlank="1" showInputMessage="1" showErrorMessage="1" sqref="E240">
      <formula1>ObjectiveS3</formula1>
    </dataValidation>
    <dataValidation type="list" allowBlank="1" showInputMessage="1" showErrorMessage="1" sqref="E238">
      <formula1>ObjectiveS1</formula1>
    </dataValidation>
    <dataValidation type="list" allowBlank="1" showInputMessage="1" showErrorMessage="1" sqref="E235">
      <formula1>ObjectiveB1</formula1>
    </dataValidation>
    <dataValidation type="list" allowBlank="1" showInputMessage="1" showErrorMessage="1" sqref="E234">
      <formula1>ObjectiveN3</formula1>
    </dataValidation>
    <dataValidation type="list" allowBlank="1" showInputMessage="1" showErrorMessage="1" sqref="E232">
      <formula1>ObjectiveN1</formula1>
    </dataValidation>
    <dataValidation type="list" allowBlank="1" showInputMessage="1" showErrorMessage="1" sqref="D170:D175 D196:D202">
      <formula1>direction</formula1>
    </dataValidation>
    <dataValidation type="decimal" allowBlank="1" showInputMessage="1" showErrorMessage="1" sqref="C122:C124 D104:D106 D109:D121">
      <formula1>0</formula1>
      <formula2>100000000000</formula2>
    </dataValidation>
    <dataValidation type="list" allowBlank="1" showInputMessage="1" showErrorMessage="1" sqref="D89:D95">
      <formula1>yeartype</formula1>
    </dataValidation>
    <dataValidation type="date" allowBlank="1" showInputMessage="1" showErrorMessage="1" sqref="C290">
      <formula1>1</formula1>
      <formula2>73051</formula2>
    </dataValidation>
    <dataValidation type="list" allowBlank="1" showInputMessage="1" showErrorMessage="1" sqref="F133:F138">
      <formula1>targetboundary</formula1>
    </dataValidation>
    <dataValidation type="list" allowBlank="1" showInputMessage="1" showErrorMessage="1" sqref="C133:C138">
      <formula1>targettype</formula1>
    </dataValidation>
    <dataValidation type="list" allowBlank="1" showInputMessage="1" showErrorMessage="1" sqref="E133:E138">
      <formula1>unitCO2C</formula1>
    </dataValidation>
    <dataValidation type="decimal" allowBlank="1" showInputMessage="1" showErrorMessage="1" sqref="D133:D138 J165 J159:J163 G159:H165 F159:F160 F162:F165">
      <formula1>0.1</formula1>
      <formula2>100000000</formula2>
    </dataValidation>
    <dataValidation type="decimal" allowBlank="1" showInputMessage="1" showErrorMessage="1" sqref="H133:H138">
      <formula1>0</formula1>
      <formula2>10000000000000</formula2>
    </dataValidation>
    <dataValidation type="list" allowBlank="1" showInputMessage="1" showErrorMessage="1" sqref="I133:I138">
      <formula1>unitCO2D</formula1>
    </dataValidation>
    <dataValidation type="decimal" allowBlank="1" showInputMessage="1" showErrorMessage="1" sqref="E123:E124">
      <formula1>0.000000001</formula1>
      <formula2>1000000000</formula2>
    </dataValidation>
    <dataValidation type="list" allowBlank="1" showInputMessage="1" showErrorMessage="1" sqref="F123:F124">
      <formula1>unitCO2E</formula1>
    </dataValidation>
    <dataValidation type="whole" allowBlank="1" showInputMessage="1" showErrorMessage="1" sqref="H89:H95">
      <formula1>0</formula1>
      <formula2>100000000000</formula2>
    </dataValidation>
    <dataValidation type="list" allowBlank="1" showInputMessage="1" showErrorMessage="1" sqref="C89 J133:J138 G133:G138 D159:D165">
      <formula1>year</formula1>
    </dataValidation>
    <dataValidation type="whole" allowBlank="1" showInputMessage="1" showErrorMessage="1" sqref="B81 B246 B249 B272 B243 B241 B259 B166 C23 B27 B19">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159:E165">
      <formula1>Estimated</formula1>
    </dataValidation>
    <dataValidation type="list" allowBlank="1" showInputMessage="1" showErrorMessage="1" sqref="C100">
      <formula1>$D$100:$E$100</formula1>
    </dataValidation>
    <dataValidation type="decimal" allowBlank="1" showInputMessage="1" showErrorMessage="1" sqref="H103:H120">
      <formula1>0.001</formula1>
      <formula2>1000000000</formula2>
    </dataValidation>
    <dataValidation type="list" allowBlank="1" showInputMessage="1" showErrorMessage="1" sqref="C103:C121">
      <formula1>Scope</formula1>
    </dataValidation>
  </dataValidations>
  <hyperlinks>
    <hyperlink ref="F43" r:id="rId1"/>
    <hyperlink ref="F44" r:id="rId2"/>
    <hyperlink ref="D55" r:id="rId3"/>
    <hyperlink ref="D56" r:id="rId4"/>
    <hyperlink ref="D57" r:id="rId5"/>
    <hyperlink ref="D58" r:id="rId6"/>
    <hyperlink ref="D59" r:id="rId7"/>
    <hyperlink ref="D61" r:id="rId8" display="https://www.lochlomond-trossachs.org/rr-content/uploads/2018/10/Our-5-year-Plan.pdfhttps://www.lochlomond-trossachs.org/park-authority/what-we-do/rural-development/live-park/"/>
    <hyperlink ref="D66" r:id="rId9"/>
    <hyperlink ref="D67" r:id="rId10"/>
    <hyperlink ref="F45" r:id="rId11" display="https://www.lochlomond-trossachs.org/wp-content/uploads/2018/02/NPPP2018-23-web.pdf"/>
    <hyperlink ref="D60" r:id="rId12"/>
    <hyperlink ref="D62:D65" r:id="rId13" display="https://www.lochlomond-trossachs.org/rr-content/uploads/2018/10/Our-5-year-Plan.pdfhttps://www.lochlomond-trossachs.org/park-authority/what-we-do/rural-development/live-park/"/>
  </hyperlinks>
  <pageMargins left="0.7" right="0.7" top="0.75" bottom="0.75" header="0.3" footer="0.3"/>
  <pageSetup paperSize="9" orientation="portrait" r:id="rId14"/>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ListsReq!$AC$3:$AC$64</xm:f>
          </x14:formula1>
          <xm:sqref>I159:I165</xm:sqref>
        </x14:dataValidation>
        <x14:dataValidation type="list" allowBlank="1" showInputMessage="1" showErrorMessage="1">
          <x14:formula1>
            <xm:f>ListsReq!$AC$3:$AC$150</xm:f>
          </x14:formula1>
          <xm:sqref>B103</xm:sqref>
        </x14:dataValidation>
        <x14:dataValidation type="list" allowBlank="1" showInputMessage="1" showErrorMessage="1">
          <x14:formula1>
            <xm:f>ListsReq!$AC$3:$AC$69</xm:f>
          </x14:formula1>
          <xm:sqref>B104:B120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C33" sqref="AC3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57.140625" customWidth="1"/>
    <col min="55" max="55" width="28.140625" customWidth="1"/>
    <col min="56" max="64" width="8.85546875" customWidth="1"/>
  </cols>
  <sheetData>
    <row r="1" spans="1:56" x14ac:dyDescent="0.25">
      <c r="AC1" s="1">
        <v>2020</v>
      </c>
    </row>
    <row r="2" spans="1:56" x14ac:dyDescent="0.25">
      <c r="A2" s="1"/>
      <c r="B2" s="1" t="s">
        <v>555</v>
      </c>
      <c r="C2" s="1" t="s">
        <v>0</v>
      </c>
      <c r="D2" s="1"/>
      <c r="E2" s="1"/>
      <c r="F2" s="1"/>
      <c r="G2" s="1"/>
      <c r="H2" s="1"/>
      <c r="I2" s="1"/>
      <c r="J2" s="1"/>
      <c r="K2" s="1"/>
      <c r="L2" s="1"/>
      <c r="M2" s="1"/>
      <c r="N2" s="1"/>
      <c r="O2" s="1"/>
      <c r="P2" s="1"/>
      <c r="Q2" s="1"/>
      <c r="R2" s="1"/>
      <c r="S2" s="1" t="s">
        <v>554</v>
      </c>
      <c r="T2" s="1"/>
      <c r="U2" s="1" t="s">
        <v>553</v>
      </c>
      <c r="V2" s="1" t="s">
        <v>552</v>
      </c>
      <c r="W2" s="1" t="s">
        <v>551</v>
      </c>
      <c r="X2" s="1"/>
      <c r="Y2" s="1" t="s">
        <v>550</v>
      </c>
      <c r="Z2" s="1"/>
      <c r="AA2" s="1" t="s">
        <v>549</v>
      </c>
      <c r="AB2" s="1"/>
      <c r="AC2" s="10" t="s">
        <v>548</v>
      </c>
      <c r="AD2" s="10" t="s">
        <v>9</v>
      </c>
      <c r="AE2" s="10" t="s">
        <v>162</v>
      </c>
      <c r="AF2" s="10" t="s">
        <v>9</v>
      </c>
      <c r="AG2" s="1" t="s">
        <v>547</v>
      </c>
      <c r="AH2" s="1" t="s">
        <v>546</v>
      </c>
      <c r="AI2" s="1" t="s">
        <v>545</v>
      </c>
      <c r="AJ2" s="1" t="s">
        <v>544</v>
      </c>
      <c r="AK2" s="1"/>
      <c r="AL2" s="1" t="s">
        <v>543</v>
      </c>
      <c r="AM2" s="1"/>
      <c r="AN2" s="1" t="s">
        <v>542</v>
      </c>
      <c r="AO2" s="1" t="s">
        <v>519</v>
      </c>
      <c r="AP2" s="1" t="s">
        <v>541</v>
      </c>
      <c r="AQ2" s="1" t="s">
        <v>164</v>
      </c>
      <c r="AR2" s="1" t="s">
        <v>540</v>
      </c>
      <c r="AS2" s="1" t="s">
        <v>539</v>
      </c>
      <c r="AT2" s="1" t="s">
        <v>538</v>
      </c>
      <c r="AU2" s="1" t="s">
        <v>537</v>
      </c>
      <c r="AV2" s="1" t="s">
        <v>536</v>
      </c>
      <c r="AW2" s="1" t="s">
        <v>535</v>
      </c>
      <c r="AX2" s="1" t="s">
        <v>534</v>
      </c>
      <c r="AY2" s="1" t="s">
        <v>533</v>
      </c>
      <c r="AZ2" s="1" t="s">
        <v>532</v>
      </c>
      <c r="BA2" s="1" t="s">
        <v>531</v>
      </c>
      <c r="BB2" s="1" t="s">
        <v>530</v>
      </c>
      <c r="BC2" s="1" t="s">
        <v>529</v>
      </c>
      <c r="BD2" s="1" t="s">
        <v>528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527</v>
      </c>
      <c r="U3" t="s">
        <v>1</v>
      </c>
      <c r="V3" t="s">
        <v>526</v>
      </c>
      <c r="W3" t="s">
        <v>525</v>
      </c>
      <c r="Y3" t="s">
        <v>524</v>
      </c>
      <c r="AA3" t="s">
        <v>523</v>
      </c>
      <c r="AC3" s="4" t="s">
        <v>522</v>
      </c>
      <c r="AD3" s="2" t="s">
        <v>252</v>
      </c>
      <c r="AE3" s="11">
        <v>0.23313999999999999</v>
      </c>
      <c r="AF3" s="8" t="s">
        <v>218</v>
      </c>
      <c r="AG3" t="s">
        <v>521</v>
      </c>
      <c r="AH3" t="s">
        <v>252</v>
      </c>
      <c r="AI3" t="s">
        <v>266</v>
      </c>
      <c r="AJ3" t="s">
        <v>702</v>
      </c>
      <c r="AL3" t="s">
        <v>520</v>
      </c>
      <c r="AN3" t="s">
        <v>518</v>
      </c>
      <c r="AO3" t="s">
        <v>519</v>
      </c>
      <c r="AP3" t="s">
        <v>518</v>
      </c>
      <c r="AQ3" t="s">
        <v>177</v>
      </c>
      <c r="AR3" t="s">
        <v>517</v>
      </c>
      <c r="AS3" t="s">
        <v>516</v>
      </c>
      <c r="AT3" t="s">
        <v>515</v>
      </c>
      <c r="AU3" t="s">
        <v>514</v>
      </c>
      <c r="AV3" t="s">
        <v>513</v>
      </c>
      <c r="AW3" t="s">
        <v>512</v>
      </c>
      <c r="AX3" t="s">
        <v>511</v>
      </c>
      <c r="AY3" t="s">
        <v>510</v>
      </c>
      <c r="AZ3" t="s">
        <v>509</v>
      </c>
      <c r="BA3" t="s">
        <v>508</v>
      </c>
      <c r="BB3" t="s">
        <v>507</v>
      </c>
      <c r="BC3" t="s">
        <v>506</v>
      </c>
      <c r="BD3" t="s">
        <v>505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504</v>
      </c>
      <c r="U4" t="s">
        <v>325</v>
      </c>
      <c r="V4" t="s">
        <v>503</v>
      </c>
      <c r="W4" t="s">
        <v>502</v>
      </c>
      <c r="Y4" t="s">
        <v>501</v>
      </c>
      <c r="AA4" t="s">
        <v>500</v>
      </c>
      <c r="AC4" s="4" t="s">
        <v>499</v>
      </c>
      <c r="AD4" s="2" t="s">
        <v>252</v>
      </c>
      <c r="AE4" s="12">
        <v>2.0049999999999998E-2</v>
      </c>
      <c r="AF4" s="8" t="s">
        <v>218</v>
      </c>
      <c r="AG4" t="s">
        <v>134</v>
      </c>
      <c r="AH4" t="s">
        <v>498</v>
      </c>
      <c r="AI4" t="s">
        <v>497</v>
      </c>
      <c r="AJ4" t="s">
        <v>703</v>
      </c>
      <c r="AL4" t="s">
        <v>496</v>
      </c>
      <c r="AN4" t="s">
        <v>495</v>
      </c>
      <c r="AO4" t="s">
        <v>494</v>
      </c>
      <c r="AP4" t="s">
        <v>12</v>
      </c>
      <c r="AQ4" t="s">
        <v>176</v>
      </c>
      <c r="AR4" t="s">
        <v>493</v>
      </c>
      <c r="AS4" t="s">
        <v>492</v>
      </c>
      <c r="AT4" t="s">
        <v>491</v>
      </c>
      <c r="AU4" t="s">
        <v>490</v>
      </c>
      <c r="AV4" t="s">
        <v>489</v>
      </c>
      <c r="AW4" t="s">
        <v>488</v>
      </c>
      <c r="AX4" t="s">
        <v>487</v>
      </c>
      <c r="AY4" t="s">
        <v>486</v>
      </c>
      <c r="AZ4" t="s">
        <v>485</v>
      </c>
      <c r="BA4" t="s">
        <v>484</v>
      </c>
      <c r="BB4" t="s">
        <v>483</v>
      </c>
      <c r="BC4" t="s">
        <v>426</v>
      </c>
      <c r="BD4" t="s">
        <v>482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481</v>
      </c>
      <c r="U5" t="s">
        <v>480</v>
      </c>
      <c r="V5" t="s">
        <v>479</v>
      </c>
      <c r="W5" t="s">
        <v>478</v>
      </c>
      <c r="Y5" t="s">
        <v>477</v>
      </c>
      <c r="AA5" t="s">
        <v>476</v>
      </c>
      <c r="AC5" s="4" t="s">
        <v>475</v>
      </c>
      <c r="AD5" s="2" t="s">
        <v>252</v>
      </c>
      <c r="AE5" s="13">
        <v>0.18387000000000001</v>
      </c>
      <c r="AF5" s="4" t="s">
        <v>218</v>
      </c>
      <c r="AG5" t="s">
        <v>474</v>
      </c>
      <c r="AH5" t="s">
        <v>473</v>
      </c>
      <c r="AI5" t="s">
        <v>472</v>
      </c>
      <c r="AJ5" t="s">
        <v>704</v>
      </c>
      <c r="AL5" t="s">
        <v>471</v>
      </c>
      <c r="AN5" t="s">
        <v>470</v>
      </c>
      <c r="AP5" t="s">
        <v>469</v>
      </c>
      <c r="AQ5" t="s">
        <v>175</v>
      </c>
      <c r="AS5" t="s">
        <v>468</v>
      </c>
      <c r="AT5" t="s">
        <v>467</v>
      </c>
      <c r="AU5" t="s">
        <v>466</v>
      </c>
      <c r="AV5" t="s">
        <v>465</v>
      </c>
      <c r="AW5" t="s">
        <v>464</v>
      </c>
      <c r="AX5" t="s">
        <v>463</v>
      </c>
      <c r="AY5" t="s">
        <v>462</v>
      </c>
      <c r="AZ5" t="s">
        <v>461</v>
      </c>
      <c r="BA5" t="s">
        <v>460</v>
      </c>
      <c r="BB5" t="s">
        <v>459</v>
      </c>
      <c r="BC5" t="s">
        <v>413</v>
      </c>
      <c r="BD5" t="s">
        <v>458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382</v>
      </c>
      <c r="V6" t="s">
        <v>457</v>
      </c>
      <c r="Y6" t="s">
        <v>337</v>
      </c>
      <c r="AA6" t="s">
        <v>456</v>
      </c>
      <c r="AC6" s="6" t="s">
        <v>708</v>
      </c>
      <c r="AD6" s="2" t="s">
        <v>296</v>
      </c>
      <c r="AE6" s="13">
        <v>2.7577600000000002</v>
      </c>
      <c r="AF6" s="4" t="s">
        <v>295</v>
      </c>
      <c r="AG6" t="s">
        <v>455</v>
      </c>
      <c r="AH6" t="s">
        <v>454</v>
      </c>
      <c r="AI6" t="s">
        <v>233</v>
      </c>
      <c r="AJ6" t="s">
        <v>705</v>
      </c>
      <c r="AL6" t="s">
        <v>453</v>
      </c>
      <c r="AN6" t="s">
        <v>452</v>
      </c>
      <c r="AS6" t="s">
        <v>451</v>
      </c>
      <c r="AT6" t="s">
        <v>450</v>
      </c>
      <c r="AU6" t="s">
        <v>449</v>
      </c>
      <c r="AV6" t="s">
        <v>448</v>
      </c>
      <c r="AW6" t="s">
        <v>447</v>
      </c>
      <c r="AX6" t="s">
        <v>446</v>
      </c>
      <c r="AY6" t="s">
        <v>445</v>
      </c>
      <c r="AZ6" t="s">
        <v>444</v>
      </c>
      <c r="BA6" t="s">
        <v>443</v>
      </c>
      <c r="BB6" t="s">
        <v>442</v>
      </c>
      <c r="BC6" t="s">
        <v>353</v>
      </c>
      <c r="BD6" t="s">
        <v>441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440</v>
      </c>
      <c r="Y7" t="s">
        <v>2</v>
      </c>
      <c r="AC7" s="6" t="s">
        <v>709</v>
      </c>
      <c r="AD7" s="2" t="s">
        <v>252</v>
      </c>
      <c r="AE7" s="13">
        <v>0.25672</v>
      </c>
      <c r="AF7" s="4" t="s">
        <v>218</v>
      </c>
      <c r="AG7" t="s">
        <v>439</v>
      </c>
      <c r="AH7" t="s">
        <v>231</v>
      </c>
      <c r="AI7" t="s">
        <v>438</v>
      </c>
      <c r="AJ7" t="s">
        <v>706</v>
      </c>
      <c r="AL7" t="s">
        <v>437</v>
      </c>
      <c r="AS7" t="s">
        <v>436</v>
      </c>
      <c r="AT7" t="s">
        <v>435</v>
      </c>
      <c r="AU7" t="s">
        <v>434</v>
      </c>
      <c r="AV7" t="s">
        <v>433</v>
      </c>
      <c r="AW7" t="s">
        <v>432</v>
      </c>
      <c r="AX7" t="s">
        <v>431</v>
      </c>
      <c r="AY7" t="s">
        <v>430</v>
      </c>
      <c r="AZ7" t="s">
        <v>429</v>
      </c>
      <c r="BA7" t="s">
        <v>428</v>
      </c>
      <c r="BB7" t="s">
        <v>427</v>
      </c>
      <c r="BC7" t="s">
        <v>426</v>
      </c>
      <c r="BD7" t="s">
        <v>425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424</v>
      </c>
      <c r="Y8" t="s">
        <v>3</v>
      </c>
      <c r="AC8" s="6" t="s">
        <v>710</v>
      </c>
      <c r="AD8" s="2" t="s">
        <v>231</v>
      </c>
      <c r="AE8" s="14">
        <v>3221.37</v>
      </c>
      <c r="AF8" s="4" t="s">
        <v>233</v>
      </c>
      <c r="AG8" t="s">
        <v>327</v>
      </c>
      <c r="AH8" t="s">
        <v>296</v>
      </c>
      <c r="AI8" t="s">
        <v>224</v>
      </c>
      <c r="AJ8" t="s">
        <v>707</v>
      </c>
      <c r="AS8" t="s">
        <v>423</v>
      </c>
      <c r="AT8" t="s">
        <v>422</v>
      </c>
      <c r="AU8" t="s">
        <v>421</v>
      </c>
      <c r="AV8" t="s">
        <v>420</v>
      </c>
      <c r="AW8" t="s">
        <v>419</v>
      </c>
      <c r="AX8" t="s">
        <v>418</v>
      </c>
      <c r="AY8" t="s">
        <v>417</v>
      </c>
      <c r="AZ8" t="s">
        <v>416</v>
      </c>
      <c r="BA8" t="s">
        <v>415</v>
      </c>
      <c r="BB8" t="s">
        <v>414</v>
      </c>
      <c r="BC8" t="s">
        <v>413</v>
      </c>
      <c r="BD8" t="s">
        <v>412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411</v>
      </c>
      <c r="Y9" t="s">
        <v>132</v>
      </c>
      <c r="AC9" s="6" t="s">
        <v>711</v>
      </c>
      <c r="AD9" s="2" t="s">
        <v>252</v>
      </c>
      <c r="AE9" s="13">
        <v>0.26774999999999999</v>
      </c>
      <c r="AF9" s="4" t="s">
        <v>218</v>
      </c>
      <c r="AG9" t="s">
        <v>4</v>
      </c>
      <c r="AH9" t="s">
        <v>410</v>
      </c>
      <c r="AI9" t="s">
        <v>409</v>
      </c>
      <c r="AS9" t="s">
        <v>408</v>
      </c>
      <c r="AT9" t="s">
        <v>407</v>
      </c>
      <c r="AU9" t="s">
        <v>406</v>
      </c>
      <c r="AV9" t="s">
        <v>405</v>
      </c>
      <c r="AW9" t="s">
        <v>404</v>
      </c>
      <c r="AX9" t="s">
        <v>403</v>
      </c>
      <c r="AY9" t="s">
        <v>402</v>
      </c>
      <c r="AZ9" t="s">
        <v>401</v>
      </c>
      <c r="BA9" t="s">
        <v>400</v>
      </c>
      <c r="BB9" t="s">
        <v>399</v>
      </c>
      <c r="BC9" t="s">
        <v>353</v>
      </c>
      <c r="BD9" t="s">
        <v>398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397</v>
      </c>
      <c r="Y10" t="s">
        <v>396</v>
      </c>
      <c r="AC10" s="15" t="s">
        <v>712</v>
      </c>
      <c r="AD10" s="16" t="s">
        <v>231</v>
      </c>
      <c r="AE10" s="14">
        <v>3249.99</v>
      </c>
      <c r="AF10" s="4" t="s">
        <v>233</v>
      </c>
      <c r="AG10" t="s">
        <v>350</v>
      </c>
      <c r="AH10" t="s">
        <v>225</v>
      </c>
      <c r="AI10" t="s">
        <v>395</v>
      </c>
      <c r="AS10" t="s">
        <v>394</v>
      </c>
      <c r="AT10" t="s">
        <v>393</v>
      </c>
      <c r="AU10" t="s">
        <v>392</v>
      </c>
      <c r="AV10" t="s">
        <v>391</v>
      </c>
      <c r="AW10" t="s">
        <v>390</v>
      </c>
      <c r="AX10" t="s">
        <v>389</v>
      </c>
      <c r="AZ10" t="s">
        <v>388</v>
      </c>
      <c r="BA10" t="s">
        <v>387</v>
      </c>
      <c r="BB10" t="s">
        <v>386</v>
      </c>
      <c r="BC10" t="s">
        <v>385</v>
      </c>
      <c r="BD10" t="s">
        <v>384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383</v>
      </c>
      <c r="Y11" t="s">
        <v>382</v>
      </c>
      <c r="AC11" s="15" t="s">
        <v>713</v>
      </c>
      <c r="AD11" s="16" t="s">
        <v>296</v>
      </c>
      <c r="AE11" s="13">
        <v>2.7753999999999999</v>
      </c>
      <c r="AF11" s="4" t="s">
        <v>295</v>
      </c>
      <c r="AG11" t="s">
        <v>338</v>
      </c>
      <c r="AH11" t="s">
        <v>380</v>
      </c>
      <c r="AI11" t="s">
        <v>379</v>
      </c>
      <c r="AS11" t="s">
        <v>378</v>
      </c>
      <c r="AT11" t="s">
        <v>377</v>
      </c>
      <c r="AU11" t="s">
        <v>376</v>
      </c>
      <c r="AV11" t="s">
        <v>375</v>
      </c>
      <c r="AW11" t="s">
        <v>374</v>
      </c>
      <c r="AX11" t="s">
        <v>373</v>
      </c>
      <c r="AZ11" t="s">
        <v>372</v>
      </c>
      <c r="BA11" t="s">
        <v>371</v>
      </c>
      <c r="BB11" t="s">
        <v>370</v>
      </c>
      <c r="BC11" t="s">
        <v>369</v>
      </c>
      <c r="BD11" t="s">
        <v>368</v>
      </c>
    </row>
    <row r="12" spans="1:56" x14ac:dyDescent="0.25">
      <c r="C12">
        <v>2014</v>
      </c>
      <c r="D12">
        <f t="shared" ref="D12:I12" si="8">E11</f>
        <v>2015</v>
      </c>
      <c r="E12">
        <f t="shared" si="8"/>
        <v>2016</v>
      </c>
      <c r="F12">
        <f t="shared" si="8"/>
        <v>2017</v>
      </c>
      <c r="G12">
        <f t="shared" si="8"/>
        <v>2018</v>
      </c>
      <c r="H12">
        <f t="shared" si="8"/>
        <v>2019</v>
      </c>
      <c r="I12">
        <f t="shared" si="8"/>
        <v>2020</v>
      </c>
      <c r="V12" t="s">
        <v>367</v>
      </c>
      <c r="AC12" s="15" t="s">
        <v>714</v>
      </c>
      <c r="AD12" s="16" t="s">
        <v>252</v>
      </c>
      <c r="AE12" s="13">
        <v>0.25835999999999998</v>
      </c>
      <c r="AF12" s="4" t="s">
        <v>218</v>
      </c>
      <c r="AG12" t="s">
        <v>363</v>
      </c>
      <c r="AH12" t="s">
        <v>220</v>
      </c>
      <c r="AS12" t="s">
        <v>362</v>
      </c>
      <c r="AT12" t="s">
        <v>361</v>
      </c>
      <c r="AU12" t="s">
        <v>360</v>
      </c>
      <c r="AV12" t="s">
        <v>359</v>
      </c>
      <c r="AW12" t="s">
        <v>358</v>
      </c>
      <c r="AX12" t="s">
        <v>357</v>
      </c>
      <c r="AZ12" t="s">
        <v>356</v>
      </c>
      <c r="BA12" t="s">
        <v>355</v>
      </c>
      <c r="BB12" t="s">
        <v>354</v>
      </c>
      <c r="BC12" t="s">
        <v>353</v>
      </c>
      <c r="BD12" t="s">
        <v>352</v>
      </c>
    </row>
    <row r="13" spans="1:56" x14ac:dyDescent="0.25">
      <c r="C13">
        <v>2015</v>
      </c>
      <c r="D13">
        <f>E12</f>
        <v>2016</v>
      </c>
      <c r="E13">
        <f>F12</f>
        <v>2017</v>
      </c>
      <c r="F13">
        <f>G12</f>
        <v>2018</v>
      </c>
      <c r="G13">
        <f>H12</f>
        <v>2019</v>
      </c>
      <c r="H13">
        <f>I12</f>
        <v>2020</v>
      </c>
      <c r="V13" t="s">
        <v>351</v>
      </c>
      <c r="AC13" s="15" t="s">
        <v>715</v>
      </c>
      <c r="AD13" s="16" t="s">
        <v>231</v>
      </c>
      <c r="AE13" s="14">
        <v>3159.5</v>
      </c>
      <c r="AF13" s="4" t="s">
        <v>233</v>
      </c>
      <c r="AG13" t="s">
        <v>349</v>
      </c>
      <c r="AH13" t="s">
        <v>348</v>
      </c>
      <c r="AS13" t="s">
        <v>347</v>
      </c>
      <c r="AT13" t="s">
        <v>346</v>
      </c>
      <c r="AU13" t="s">
        <v>345</v>
      </c>
      <c r="AV13" t="s">
        <v>344</v>
      </c>
      <c r="AW13" t="s">
        <v>343</v>
      </c>
      <c r="AX13" t="s">
        <v>342</v>
      </c>
      <c r="AZ13" t="s">
        <v>341</v>
      </c>
      <c r="BA13" t="s">
        <v>340</v>
      </c>
      <c r="BD13" t="s">
        <v>339</v>
      </c>
    </row>
    <row r="14" spans="1:56" x14ac:dyDescent="0.25">
      <c r="C14">
        <v>2016</v>
      </c>
      <c r="D14">
        <f>E13</f>
        <v>2017</v>
      </c>
      <c r="E14">
        <f>F13</f>
        <v>2018</v>
      </c>
      <c r="F14">
        <f>G13</f>
        <v>2019</v>
      </c>
      <c r="G14">
        <f>H13</f>
        <v>2020</v>
      </c>
      <c r="V14" t="s">
        <v>210</v>
      </c>
      <c r="AC14" s="15" t="s">
        <v>716</v>
      </c>
      <c r="AD14" s="16" t="s">
        <v>296</v>
      </c>
      <c r="AE14" s="13">
        <v>3.1220400000000001</v>
      </c>
      <c r="AF14" s="4" t="s">
        <v>295</v>
      </c>
      <c r="AG14" t="s">
        <v>337</v>
      </c>
      <c r="AH14" t="s">
        <v>1</v>
      </c>
      <c r="AS14" t="s">
        <v>336</v>
      </c>
      <c r="AT14" t="s">
        <v>335</v>
      </c>
      <c r="AU14" t="s">
        <v>334</v>
      </c>
      <c r="AV14" t="s">
        <v>333</v>
      </c>
      <c r="AW14" t="s">
        <v>332</v>
      </c>
      <c r="AX14" t="s">
        <v>331</v>
      </c>
      <c r="AZ14" t="s">
        <v>330</v>
      </c>
      <c r="BA14" t="s">
        <v>329</v>
      </c>
      <c r="BD14" t="s">
        <v>328</v>
      </c>
    </row>
    <row r="15" spans="1:56" x14ac:dyDescent="0.25">
      <c r="C15">
        <v>2017</v>
      </c>
      <c r="D15">
        <f>E14</f>
        <v>2018</v>
      </c>
      <c r="E15">
        <f>F14</f>
        <v>2019</v>
      </c>
      <c r="F15">
        <f>G14</f>
        <v>2020</v>
      </c>
      <c r="AC15" s="15" t="s">
        <v>717</v>
      </c>
      <c r="AD15" s="16" t="s">
        <v>252</v>
      </c>
      <c r="AE15" s="13">
        <v>0.26261000000000001</v>
      </c>
      <c r="AF15" s="4" t="s">
        <v>218</v>
      </c>
      <c r="AG15" t="s">
        <v>326</v>
      </c>
      <c r="AH15" t="s">
        <v>325</v>
      </c>
      <c r="AS15" t="s">
        <v>324</v>
      </c>
      <c r="AT15" t="s">
        <v>323</v>
      </c>
      <c r="AU15" t="s">
        <v>322</v>
      </c>
      <c r="AV15" t="s">
        <v>321</v>
      </c>
      <c r="AW15" t="s">
        <v>320</v>
      </c>
      <c r="AX15" t="s">
        <v>319</v>
      </c>
      <c r="AZ15" t="s">
        <v>318</v>
      </c>
      <c r="BA15" t="s">
        <v>317</v>
      </c>
      <c r="BD15" t="s">
        <v>316</v>
      </c>
    </row>
    <row r="16" spans="1:56" x14ac:dyDescent="0.25">
      <c r="C16">
        <v>2018</v>
      </c>
      <c r="D16">
        <f>E15</f>
        <v>2019</v>
      </c>
      <c r="E16">
        <f>F15</f>
        <v>2020</v>
      </c>
      <c r="AC16" s="6" t="s">
        <v>718</v>
      </c>
      <c r="AD16" s="2" t="s">
        <v>296</v>
      </c>
      <c r="AE16" s="13">
        <v>2.5403899999999999</v>
      </c>
      <c r="AF16" s="4" t="s">
        <v>295</v>
      </c>
      <c r="AG16" t="s">
        <v>315</v>
      </c>
      <c r="AH16" t="s">
        <v>314</v>
      </c>
      <c r="AS16" t="s">
        <v>313</v>
      </c>
      <c r="AT16" t="s">
        <v>312</v>
      </c>
      <c r="AU16" t="s">
        <v>311</v>
      </c>
      <c r="AV16" t="s">
        <v>310</v>
      </c>
      <c r="AW16" t="s">
        <v>309</v>
      </c>
      <c r="AX16" t="s">
        <v>308</v>
      </c>
      <c r="AZ16" t="s">
        <v>307</v>
      </c>
      <c r="BA16" t="s">
        <v>306</v>
      </c>
      <c r="BD16" t="s">
        <v>305</v>
      </c>
    </row>
    <row r="17" spans="3:56" x14ac:dyDescent="0.25">
      <c r="C17">
        <v>2019</v>
      </c>
      <c r="D17">
        <f>E16</f>
        <v>2020</v>
      </c>
      <c r="AC17" s="6" t="s">
        <v>719</v>
      </c>
      <c r="AD17" s="2" t="s">
        <v>252</v>
      </c>
      <c r="AE17" s="13">
        <v>0.24665999999999999</v>
      </c>
      <c r="AF17" s="4" t="s">
        <v>218</v>
      </c>
      <c r="AG17" t="s">
        <v>5</v>
      </c>
      <c r="AH17" t="s">
        <v>210</v>
      </c>
      <c r="AT17" t="s">
        <v>304</v>
      </c>
      <c r="AU17" t="s">
        <v>303</v>
      </c>
      <c r="AV17" t="s">
        <v>302</v>
      </c>
      <c r="AW17" t="s">
        <v>301</v>
      </c>
      <c r="AX17" t="s">
        <v>300</v>
      </c>
      <c r="AZ17" t="s">
        <v>299</v>
      </c>
      <c r="BA17" t="s">
        <v>298</v>
      </c>
      <c r="BD17" t="s">
        <v>297</v>
      </c>
    </row>
    <row r="18" spans="3:56" x14ac:dyDescent="0.25">
      <c r="C18">
        <v>2020</v>
      </c>
      <c r="AC18" s="6" t="s">
        <v>720</v>
      </c>
      <c r="AD18" s="2" t="s">
        <v>252</v>
      </c>
      <c r="AE18" s="13">
        <v>0.32040000000000002</v>
      </c>
      <c r="AF18" s="4" t="s">
        <v>218</v>
      </c>
      <c r="AT18" t="s">
        <v>294</v>
      </c>
      <c r="AU18" t="s">
        <v>293</v>
      </c>
      <c r="AV18" t="s">
        <v>292</v>
      </c>
      <c r="AW18" t="s">
        <v>291</v>
      </c>
      <c r="AX18" t="s">
        <v>290</v>
      </c>
      <c r="AZ18" t="s">
        <v>289</v>
      </c>
      <c r="BD18" t="s">
        <v>288</v>
      </c>
    </row>
    <row r="19" spans="3:56" x14ac:dyDescent="0.25">
      <c r="C19" t="s">
        <v>287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279</v>
      </c>
      <c r="AC19" s="6" t="s">
        <v>721</v>
      </c>
      <c r="AD19" s="2" t="s">
        <v>231</v>
      </c>
      <c r="AE19" s="14">
        <v>2380.0100000000002</v>
      </c>
      <c r="AF19" s="4" t="s">
        <v>233</v>
      </c>
      <c r="AT19" t="s">
        <v>285</v>
      </c>
      <c r="AU19" t="s">
        <v>284</v>
      </c>
      <c r="AV19" t="s">
        <v>283</v>
      </c>
      <c r="AW19" t="s">
        <v>282</v>
      </c>
      <c r="BD19" t="s">
        <v>281</v>
      </c>
    </row>
    <row r="20" spans="3:56" x14ac:dyDescent="0.25">
      <c r="C20" t="s">
        <v>280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279</v>
      </c>
      <c r="AC20" s="17" t="s">
        <v>722</v>
      </c>
      <c r="AD20" s="2" t="s">
        <v>296</v>
      </c>
      <c r="AE20" s="13">
        <v>2.2908200000000001</v>
      </c>
      <c r="AF20" s="4" t="s">
        <v>295</v>
      </c>
      <c r="AT20" t="s">
        <v>278</v>
      </c>
      <c r="AV20" t="s">
        <v>277</v>
      </c>
      <c r="AW20" t="s">
        <v>276</v>
      </c>
      <c r="BD20" t="s">
        <v>275</v>
      </c>
    </row>
    <row r="21" spans="3:56" x14ac:dyDescent="0.25">
      <c r="C21" t="s">
        <v>274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7" t="s">
        <v>723</v>
      </c>
      <c r="AD21" s="2" t="s">
        <v>252</v>
      </c>
      <c r="AE21" s="13">
        <v>0.24514</v>
      </c>
      <c r="AF21" s="4" t="s">
        <v>218</v>
      </c>
      <c r="AT21" t="s">
        <v>272</v>
      </c>
      <c r="AV21" t="s">
        <v>271</v>
      </c>
      <c r="AW21" t="s">
        <v>270</v>
      </c>
      <c r="BD21" t="s">
        <v>269</v>
      </c>
    </row>
    <row r="22" spans="3:56" x14ac:dyDescent="0.25">
      <c r="C22" t="s">
        <v>268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7" t="s">
        <v>724</v>
      </c>
      <c r="AD22" s="2" t="s">
        <v>296</v>
      </c>
      <c r="AE22" s="13">
        <v>2.5430999999999999</v>
      </c>
      <c r="AF22" s="4" t="s">
        <v>295</v>
      </c>
      <c r="AT22" t="s">
        <v>265</v>
      </c>
      <c r="AW22" t="s">
        <v>264</v>
      </c>
      <c r="BD22" t="s">
        <v>263</v>
      </c>
    </row>
    <row r="23" spans="3:56" x14ac:dyDescent="0.25">
      <c r="C23" t="s">
        <v>262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7" t="s">
        <v>725</v>
      </c>
      <c r="AD23" s="2" t="s">
        <v>252</v>
      </c>
      <c r="AE23" s="13">
        <v>0.24782000000000001</v>
      </c>
      <c r="AF23" s="4" t="s">
        <v>218</v>
      </c>
      <c r="AT23" t="s">
        <v>261</v>
      </c>
      <c r="AW23" t="s">
        <v>260</v>
      </c>
      <c r="BD23" t="s">
        <v>259</v>
      </c>
    </row>
    <row r="24" spans="3:56" x14ac:dyDescent="0.25">
      <c r="C24" t="s">
        <v>258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4" t="s">
        <v>381</v>
      </c>
      <c r="AD24" s="2" t="s">
        <v>365</v>
      </c>
      <c r="AE24" s="18">
        <v>0.34399999999999997</v>
      </c>
      <c r="AF24" s="4" t="s">
        <v>364</v>
      </c>
      <c r="AT24" t="s">
        <v>257</v>
      </c>
      <c r="AW24" t="s">
        <v>256</v>
      </c>
    </row>
    <row r="25" spans="3:56" x14ac:dyDescent="0.25">
      <c r="C25" t="s">
        <v>255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4" t="s">
        <v>366</v>
      </c>
      <c r="AD25" s="2" t="s">
        <v>365</v>
      </c>
      <c r="AE25" s="19">
        <v>0.70799999999999996</v>
      </c>
      <c r="AF25" s="8" t="s">
        <v>364</v>
      </c>
      <c r="AT25" t="s">
        <v>254</v>
      </c>
    </row>
    <row r="26" spans="3:56" x14ac:dyDescent="0.25">
      <c r="C26" t="s">
        <v>253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4" t="s">
        <v>657</v>
      </c>
      <c r="AD26" s="2" t="s">
        <v>296</v>
      </c>
      <c r="AE26" s="13">
        <v>2.54603</v>
      </c>
      <c r="AF26" s="4" t="s">
        <v>295</v>
      </c>
    </row>
    <row r="27" spans="3:56" x14ac:dyDescent="0.25">
      <c r="C27" t="s">
        <v>251</v>
      </c>
      <c r="D27" t="str">
        <f t="shared" ref="D27:I27" si="16">E26</f>
        <v>2014/15</v>
      </c>
      <c r="E27" t="str">
        <f t="shared" si="16"/>
        <v>2015/16</v>
      </c>
      <c r="F27" t="str">
        <f t="shared" si="16"/>
        <v>2016/17</v>
      </c>
      <c r="G27" t="str">
        <f t="shared" si="16"/>
        <v>2017/18</v>
      </c>
      <c r="H27" t="str">
        <f t="shared" si="16"/>
        <v>2018/19</v>
      </c>
      <c r="I27" t="str">
        <f t="shared" si="16"/>
        <v>2019/20</v>
      </c>
      <c r="AC27" s="4" t="s">
        <v>658</v>
      </c>
      <c r="AD27" s="2" t="s">
        <v>296</v>
      </c>
      <c r="AE27" s="13">
        <v>2.6878700000000002</v>
      </c>
      <c r="AF27" s="4" t="s">
        <v>295</v>
      </c>
    </row>
    <row r="28" spans="3:56" x14ac:dyDescent="0.25">
      <c r="C28" t="s">
        <v>249</v>
      </c>
      <c r="D28" t="str">
        <f>E27</f>
        <v>2015/16</v>
      </c>
      <c r="E28" t="str">
        <f>F27</f>
        <v>2016/17</v>
      </c>
      <c r="F28" t="str">
        <f>G27</f>
        <v>2017/18</v>
      </c>
      <c r="G28" t="str">
        <f>H27</f>
        <v>2018/19</v>
      </c>
      <c r="H28" t="str">
        <f>I27</f>
        <v>2019/20</v>
      </c>
      <c r="AC28" s="4" t="s">
        <v>659</v>
      </c>
      <c r="AD28" s="2" t="s">
        <v>296</v>
      </c>
      <c r="AE28" s="13">
        <v>2.1680199999999998</v>
      </c>
      <c r="AF28" s="4" t="s">
        <v>295</v>
      </c>
    </row>
    <row r="29" spans="3:56" x14ac:dyDescent="0.25">
      <c r="C29" t="s">
        <v>247</v>
      </c>
      <c r="D29" t="str">
        <f>E28</f>
        <v>2016/17</v>
      </c>
      <c r="E29" t="str">
        <f>F28</f>
        <v>2017/18</v>
      </c>
      <c r="F29" t="str">
        <f>G28</f>
        <v>2018/19</v>
      </c>
      <c r="G29" t="str">
        <f>H28</f>
        <v>2019/20</v>
      </c>
      <c r="AC29" s="3" t="s">
        <v>660</v>
      </c>
      <c r="AD29" s="2" t="s">
        <v>454</v>
      </c>
      <c r="AE29" s="20">
        <v>1430</v>
      </c>
      <c r="AF29" s="4" t="s">
        <v>694</v>
      </c>
    </row>
    <row r="30" spans="3:56" ht="18" x14ac:dyDescent="0.35">
      <c r="C30" t="s">
        <v>245</v>
      </c>
      <c r="D30" t="str">
        <f>E29</f>
        <v>2017/18</v>
      </c>
      <c r="E30" t="str">
        <f>F29</f>
        <v>2018/19</v>
      </c>
      <c r="F30" t="str">
        <f>G29</f>
        <v>2019/20</v>
      </c>
      <c r="AC30" s="3" t="s">
        <v>661</v>
      </c>
      <c r="AD30" s="2" t="s">
        <v>454</v>
      </c>
      <c r="AE30" s="21">
        <v>2088</v>
      </c>
      <c r="AF30" s="9" t="s">
        <v>695</v>
      </c>
    </row>
    <row r="31" spans="3:56" ht="18" x14ac:dyDescent="0.35">
      <c r="C31" t="s">
        <v>243</v>
      </c>
      <c r="D31" t="str">
        <f>E30</f>
        <v>2018/19</v>
      </c>
      <c r="E31" t="str">
        <f>F30</f>
        <v>2019/20</v>
      </c>
      <c r="AC31" s="3" t="s">
        <v>662</v>
      </c>
      <c r="AD31" s="2" t="s">
        <v>454</v>
      </c>
      <c r="AE31" s="20">
        <v>1774</v>
      </c>
      <c r="AF31" s="9" t="s">
        <v>695</v>
      </c>
    </row>
    <row r="32" spans="3:56" x14ac:dyDescent="0.25">
      <c r="C32" t="s">
        <v>241</v>
      </c>
      <c r="D32" t="str">
        <f>E31</f>
        <v>2019/20</v>
      </c>
      <c r="AC32" s="22" t="s">
        <v>663</v>
      </c>
      <c r="AD32" s="2" t="s">
        <v>454</v>
      </c>
      <c r="AE32" s="20">
        <v>3922</v>
      </c>
      <c r="AF32" s="4" t="s">
        <v>694</v>
      </c>
    </row>
    <row r="33" spans="3:32" x14ac:dyDescent="0.25">
      <c r="C33" t="s">
        <v>239</v>
      </c>
      <c r="AC33" s="6" t="s">
        <v>779</v>
      </c>
      <c r="AD33" s="2" t="s">
        <v>252</v>
      </c>
      <c r="AE33" s="23">
        <v>1.545E-2</v>
      </c>
      <c r="AF33" s="4" t="s">
        <v>218</v>
      </c>
    </row>
    <row r="34" spans="3:32" x14ac:dyDescent="0.25">
      <c r="AC34" s="6" t="s">
        <v>780</v>
      </c>
      <c r="AD34" s="2" t="s">
        <v>231</v>
      </c>
      <c r="AE34" s="23">
        <v>58.352719999999998</v>
      </c>
      <c r="AF34" s="4" t="s">
        <v>230</v>
      </c>
    </row>
    <row r="35" spans="3:32" x14ac:dyDescent="0.25">
      <c r="AC35" s="6" t="s">
        <v>781</v>
      </c>
      <c r="AD35" s="2" t="s">
        <v>231</v>
      </c>
      <c r="AE35" s="23">
        <v>72.297309999999996</v>
      </c>
      <c r="AF35" s="4" t="s">
        <v>230</v>
      </c>
    </row>
    <row r="36" spans="3:32" x14ac:dyDescent="0.25">
      <c r="AC36" s="6" t="s">
        <v>782</v>
      </c>
      <c r="AD36" s="2" t="s">
        <v>252</v>
      </c>
      <c r="AE36" s="23">
        <v>1.545E-2</v>
      </c>
      <c r="AF36" s="4" t="s">
        <v>218</v>
      </c>
    </row>
    <row r="37" spans="3:32" x14ac:dyDescent="0.25">
      <c r="AC37" s="6" t="s">
        <v>783</v>
      </c>
      <c r="AD37" s="2" t="s">
        <v>252</v>
      </c>
      <c r="AE37" s="23">
        <v>2.1000000000000001E-4</v>
      </c>
      <c r="AF37" s="4" t="s">
        <v>218</v>
      </c>
    </row>
    <row r="38" spans="3:32" x14ac:dyDescent="0.25">
      <c r="AC38" s="6" t="s">
        <v>784</v>
      </c>
      <c r="AD38" s="2" t="s">
        <v>231</v>
      </c>
      <c r="AE38" s="23">
        <v>1.1911499999999999</v>
      </c>
      <c r="AF38" s="4" t="s">
        <v>230</v>
      </c>
    </row>
    <row r="39" spans="3:32" x14ac:dyDescent="0.25">
      <c r="AC39" s="6" t="s">
        <v>785</v>
      </c>
      <c r="AD39" s="2" t="s">
        <v>231</v>
      </c>
      <c r="AE39" s="23">
        <v>0.68691000000000002</v>
      </c>
      <c r="AF39" s="4" t="s">
        <v>230</v>
      </c>
    </row>
    <row r="40" spans="3:32" x14ac:dyDescent="0.25">
      <c r="AC40" s="6" t="s">
        <v>786</v>
      </c>
      <c r="AD40" s="2" t="s">
        <v>252</v>
      </c>
      <c r="AE40" s="23">
        <v>2.0000000000000001E-4</v>
      </c>
      <c r="AF40" s="4" t="s">
        <v>218</v>
      </c>
    </row>
    <row r="41" spans="3:32" x14ac:dyDescent="0.25">
      <c r="AC41" s="6" t="s">
        <v>787</v>
      </c>
      <c r="AD41" s="2" t="s">
        <v>252</v>
      </c>
      <c r="AE41" s="13">
        <v>0.21448</v>
      </c>
      <c r="AF41" s="4" t="s">
        <v>218</v>
      </c>
    </row>
    <row r="42" spans="3:32" x14ac:dyDescent="0.25">
      <c r="AC42" s="6" t="s">
        <v>788</v>
      </c>
      <c r="AD42" s="2" t="s">
        <v>296</v>
      </c>
      <c r="AE42" s="13">
        <v>1.5553699999999999</v>
      </c>
      <c r="AF42" s="8" t="s">
        <v>295</v>
      </c>
    </row>
    <row r="43" spans="3:32" x14ac:dyDescent="0.25">
      <c r="AC43" s="4" t="s">
        <v>286</v>
      </c>
      <c r="AD43" s="2" t="s">
        <v>252</v>
      </c>
      <c r="AE43" s="24">
        <v>0.17261000000000001</v>
      </c>
      <c r="AF43" s="8" t="s">
        <v>218</v>
      </c>
    </row>
    <row r="44" spans="3:32" x14ac:dyDescent="0.25">
      <c r="AC44" s="4" t="s">
        <v>273</v>
      </c>
      <c r="AD44" s="2" t="s">
        <v>252</v>
      </c>
      <c r="AE44" s="25">
        <v>0</v>
      </c>
      <c r="AF44" s="4" t="s">
        <v>218</v>
      </c>
    </row>
    <row r="45" spans="3:32" x14ac:dyDescent="0.25">
      <c r="AC45" s="4" t="s">
        <v>267</v>
      </c>
      <c r="AD45" s="2" t="s">
        <v>252</v>
      </c>
      <c r="AE45" s="25">
        <v>0</v>
      </c>
      <c r="AF45" s="4" t="s">
        <v>266</v>
      </c>
    </row>
    <row r="46" spans="3:32" x14ac:dyDescent="0.25">
      <c r="AC46" s="4" t="s">
        <v>664</v>
      </c>
      <c r="AD46" s="2" t="s">
        <v>231</v>
      </c>
      <c r="AE46" s="26">
        <v>21.317</v>
      </c>
      <c r="AF46" s="4" t="s">
        <v>230</v>
      </c>
    </row>
    <row r="47" spans="3:32" x14ac:dyDescent="0.25">
      <c r="AC47" s="4" t="s">
        <v>250</v>
      </c>
      <c r="AD47" s="2" t="s">
        <v>231</v>
      </c>
      <c r="AE47" s="27">
        <v>437.37200000000001</v>
      </c>
      <c r="AF47" s="4" t="s">
        <v>233</v>
      </c>
    </row>
    <row r="48" spans="3:32" x14ac:dyDescent="0.25">
      <c r="AC48" s="4" t="s">
        <v>248</v>
      </c>
      <c r="AD48" s="2" t="s">
        <v>231</v>
      </c>
      <c r="AE48" s="27">
        <v>458.17599999999999</v>
      </c>
      <c r="AF48" s="4" t="s">
        <v>233</v>
      </c>
    </row>
    <row r="49" spans="29:32" x14ac:dyDescent="0.25">
      <c r="AC49" s="4" t="s">
        <v>246</v>
      </c>
      <c r="AD49" s="2" t="s">
        <v>231</v>
      </c>
      <c r="AE49" s="26">
        <v>10.204000000000001</v>
      </c>
      <c r="AF49" s="4" t="s">
        <v>233</v>
      </c>
    </row>
    <row r="50" spans="29:32" x14ac:dyDescent="0.25">
      <c r="AC50" s="4" t="s">
        <v>665</v>
      </c>
      <c r="AD50" s="2" t="s">
        <v>231</v>
      </c>
      <c r="AE50" s="26">
        <v>21.317</v>
      </c>
      <c r="AF50" s="4" t="s">
        <v>233</v>
      </c>
    </row>
    <row r="51" spans="29:32" x14ac:dyDescent="0.25">
      <c r="AC51" s="4" t="s">
        <v>244</v>
      </c>
      <c r="AD51" s="2" t="s">
        <v>231</v>
      </c>
      <c r="AE51" s="27">
        <v>10.204000000000001</v>
      </c>
      <c r="AF51" s="4" t="s">
        <v>233</v>
      </c>
    </row>
    <row r="52" spans="29:32" x14ac:dyDescent="0.25">
      <c r="AC52" s="4" t="s">
        <v>242</v>
      </c>
      <c r="AD52" s="2" t="s">
        <v>231</v>
      </c>
      <c r="AE52" s="26">
        <v>10.204000000000001</v>
      </c>
      <c r="AF52" s="4" t="s">
        <v>233</v>
      </c>
    </row>
    <row r="53" spans="29:32" x14ac:dyDescent="0.25">
      <c r="AC53" s="4" t="s">
        <v>240</v>
      </c>
      <c r="AD53" s="2" t="s">
        <v>231</v>
      </c>
      <c r="AE53" s="26">
        <v>21.317</v>
      </c>
      <c r="AF53" s="4" t="s">
        <v>233</v>
      </c>
    </row>
    <row r="54" spans="29:32" x14ac:dyDescent="0.25">
      <c r="AC54" s="4" t="s">
        <v>238</v>
      </c>
      <c r="AD54" s="2" t="s">
        <v>231</v>
      </c>
      <c r="AE54" s="26">
        <v>21.317</v>
      </c>
      <c r="AF54" s="4" t="s">
        <v>233</v>
      </c>
    </row>
    <row r="55" spans="29:32" x14ac:dyDescent="0.25">
      <c r="AC55" s="4" t="s">
        <v>237</v>
      </c>
      <c r="AD55" s="2" t="s">
        <v>231</v>
      </c>
      <c r="AE55" s="27">
        <v>21.317</v>
      </c>
      <c r="AF55" s="4" t="s">
        <v>233</v>
      </c>
    </row>
    <row r="56" spans="29:32" x14ac:dyDescent="0.25">
      <c r="AC56" s="4" t="s">
        <v>236</v>
      </c>
      <c r="AD56" s="2" t="s">
        <v>231</v>
      </c>
      <c r="AE56" s="26">
        <v>21.317</v>
      </c>
      <c r="AF56" s="4" t="s">
        <v>233</v>
      </c>
    </row>
    <row r="57" spans="29:32" x14ac:dyDescent="0.25">
      <c r="AC57" s="4" t="s">
        <v>235</v>
      </c>
      <c r="AD57" s="2" t="s">
        <v>231</v>
      </c>
      <c r="AE57" s="26">
        <v>21.317</v>
      </c>
      <c r="AF57" s="4" t="s">
        <v>233</v>
      </c>
    </row>
    <row r="58" spans="29:32" x14ac:dyDescent="0.25">
      <c r="AC58" s="4" t="s">
        <v>666</v>
      </c>
      <c r="AD58" s="2" t="s">
        <v>231</v>
      </c>
      <c r="AE58" s="26">
        <v>21.317</v>
      </c>
      <c r="AF58" s="4" t="s">
        <v>233</v>
      </c>
    </row>
    <row r="59" spans="29:32" x14ac:dyDescent="0.25">
      <c r="AC59" s="4" t="s">
        <v>234</v>
      </c>
      <c r="AD59" s="2" t="s">
        <v>231</v>
      </c>
      <c r="AE59" s="26">
        <v>1.0089999999999999</v>
      </c>
      <c r="AF59" s="4" t="s">
        <v>233</v>
      </c>
    </row>
    <row r="60" spans="29:32" x14ac:dyDescent="0.25">
      <c r="AC60" s="4" t="s">
        <v>232</v>
      </c>
      <c r="AD60" s="2" t="s">
        <v>231</v>
      </c>
      <c r="AE60" s="28">
        <v>21.317</v>
      </c>
      <c r="AF60" s="4" t="s">
        <v>230</v>
      </c>
    </row>
    <row r="61" spans="29:32" x14ac:dyDescent="0.25">
      <c r="AC61" s="4" t="s">
        <v>667</v>
      </c>
      <c r="AD61" s="2" t="s">
        <v>231</v>
      </c>
      <c r="AE61" s="29">
        <v>853.57</v>
      </c>
      <c r="AF61" s="4" t="s">
        <v>230</v>
      </c>
    </row>
    <row r="62" spans="29:32" x14ac:dyDescent="0.25">
      <c r="AC62" s="4" t="s">
        <v>668</v>
      </c>
      <c r="AD62" s="2" t="s">
        <v>231</v>
      </c>
      <c r="AE62" s="27">
        <v>21.317</v>
      </c>
      <c r="AF62" s="4" t="s">
        <v>230</v>
      </c>
    </row>
    <row r="63" spans="29:32" x14ac:dyDescent="0.25">
      <c r="AC63" s="4" t="s">
        <v>669</v>
      </c>
      <c r="AD63" s="2" t="s">
        <v>231</v>
      </c>
      <c r="AE63" s="27">
        <v>21.317</v>
      </c>
      <c r="AF63" s="4" t="s">
        <v>230</v>
      </c>
    </row>
    <row r="64" spans="29:32" x14ac:dyDescent="0.25">
      <c r="AC64" s="4" t="s">
        <v>670</v>
      </c>
      <c r="AD64" s="2" t="s">
        <v>231</v>
      </c>
      <c r="AE64" s="27">
        <v>444.976</v>
      </c>
      <c r="AF64" s="4" t="s">
        <v>230</v>
      </c>
    </row>
    <row r="65" spans="29:32" x14ac:dyDescent="0.25">
      <c r="AC65" s="4" t="s">
        <v>671</v>
      </c>
      <c r="AD65" s="2" t="s">
        <v>231</v>
      </c>
      <c r="AE65" s="30"/>
      <c r="AF65" s="4" t="s">
        <v>696</v>
      </c>
    </row>
    <row r="66" spans="29:32" x14ac:dyDescent="0.25">
      <c r="AC66" s="4" t="s">
        <v>672</v>
      </c>
      <c r="AD66" s="2" t="s">
        <v>231</v>
      </c>
      <c r="AE66" s="30"/>
      <c r="AF66" s="4" t="s">
        <v>697</v>
      </c>
    </row>
    <row r="67" spans="29:32" x14ac:dyDescent="0.25">
      <c r="AC67" s="4" t="s">
        <v>673</v>
      </c>
      <c r="AD67" s="2" t="s">
        <v>231</v>
      </c>
      <c r="AE67" s="30"/>
      <c r="AF67" s="4" t="s">
        <v>697</v>
      </c>
    </row>
    <row r="68" spans="29:32" x14ac:dyDescent="0.25">
      <c r="AC68" s="4" t="s">
        <v>674</v>
      </c>
      <c r="AD68" s="2" t="s">
        <v>231</v>
      </c>
      <c r="AE68" s="30"/>
      <c r="AF68" s="4" t="s">
        <v>696</v>
      </c>
    </row>
    <row r="69" spans="29:32" x14ac:dyDescent="0.25">
      <c r="AC69" s="4" t="s">
        <v>229</v>
      </c>
      <c r="AD69" s="2" t="s">
        <v>220</v>
      </c>
      <c r="AE69" s="18">
        <v>0.24429999999999999</v>
      </c>
      <c r="AF69" s="4" t="s">
        <v>219</v>
      </c>
    </row>
    <row r="70" spans="29:32" x14ac:dyDescent="0.25">
      <c r="AC70" s="4" t="s">
        <v>228</v>
      </c>
      <c r="AD70" s="2" t="s">
        <v>220</v>
      </c>
      <c r="AE70" s="18">
        <v>0.15529999999999999</v>
      </c>
      <c r="AF70" s="4" t="s">
        <v>219</v>
      </c>
    </row>
    <row r="71" spans="29:32" x14ac:dyDescent="0.25">
      <c r="AC71" s="4" t="s">
        <v>675</v>
      </c>
      <c r="AD71" s="2" t="s">
        <v>220</v>
      </c>
      <c r="AE71" s="18">
        <v>0.15298</v>
      </c>
      <c r="AF71" s="4" t="s">
        <v>219</v>
      </c>
    </row>
    <row r="72" spans="29:32" x14ac:dyDescent="0.25">
      <c r="AC72" s="4" t="s">
        <v>676</v>
      </c>
      <c r="AD72" s="2" t="s">
        <v>220</v>
      </c>
      <c r="AE72" s="18">
        <v>0.22947000000000001</v>
      </c>
      <c r="AF72" s="4" t="s">
        <v>219</v>
      </c>
    </row>
    <row r="73" spans="29:32" x14ac:dyDescent="0.25">
      <c r="AC73" s="4" t="s">
        <v>227</v>
      </c>
      <c r="AD73" s="2" t="s">
        <v>220</v>
      </c>
      <c r="AE73" s="18">
        <v>0.19084999999999999</v>
      </c>
      <c r="AF73" s="4" t="s">
        <v>219</v>
      </c>
    </row>
    <row r="74" spans="29:32" x14ac:dyDescent="0.25">
      <c r="AC74" s="4" t="s">
        <v>677</v>
      </c>
      <c r="AD74" s="2" t="s">
        <v>220</v>
      </c>
      <c r="AE74" s="18">
        <v>0.14615</v>
      </c>
      <c r="AF74" s="4" t="s">
        <v>219</v>
      </c>
    </row>
    <row r="75" spans="29:32" x14ac:dyDescent="0.25">
      <c r="AC75" s="4" t="s">
        <v>678</v>
      </c>
      <c r="AD75" s="2" t="s">
        <v>220</v>
      </c>
      <c r="AE75" s="18">
        <v>0.23385</v>
      </c>
      <c r="AF75" s="4" t="s">
        <v>219</v>
      </c>
    </row>
    <row r="76" spans="29:32" x14ac:dyDescent="0.25">
      <c r="AC76" s="4" t="s">
        <v>679</v>
      </c>
      <c r="AD76" s="2" t="s">
        <v>220</v>
      </c>
      <c r="AE76" s="18">
        <v>0.42385</v>
      </c>
      <c r="AF76" s="4" t="s">
        <v>219</v>
      </c>
    </row>
    <row r="77" spans="29:32" x14ac:dyDescent="0.25">
      <c r="AC77" s="3" t="s">
        <v>680</v>
      </c>
      <c r="AD77" s="5" t="s">
        <v>220</v>
      </c>
      <c r="AE77" s="18">
        <v>0.58462000000000003</v>
      </c>
      <c r="AF77" s="3" t="s">
        <v>219</v>
      </c>
    </row>
    <row r="78" spans="29:32" x14ac:dyDescent="0.25">
      <c r="AC78" s="4" t="s">
        <v>681</v>
      </c>
      <c r="AD78" s="2" t="s">
        <v>220</v>
      </c>
      <c r="AE78" s="18">
        <v>0.18181</v>
      </c>
      <c r="AF78" s="4" t="s">
        <v>219</v>
      </c>
    </row>
    <row r="79" spans="29:32" x14ac:dyDescent="0.25">
      <c r="AC79" s="4" t="s">
        <v>682</v>
      </c>
      <c r="AD79" s="2" t="s">
        <v>220</v>
      </c>
      <c r="AE79" s="18">
        <v>0.13924500000000001</v>
      </c>
      <c r="AF79" s="4" t="s">
        <v>219</v>
      </c>
    </row>
    <row r="80" spans="29:32" x14ac:dyDescent="0.25">
      <c r="AC80" s="4" t="s">
        <v>683</v>
      </c>
      <c r="AD80" s="2" t="s">
        <v>220</v>
      </c>
      <c r="AE80" s="18">
        <v>0.22278000000000001</v>
      </c>
      <c r="AF80" s="4" t="s">
        <v>219</v>
      </c>
    </row>
    <row r="81" spans="29:32" x14ac:dyDescent="0.25">
      <c r="AC81" s="4" t="s">
        <v>684</v>
      </c>
      <c r="AD81" s="2" t="s">
        <v>220</v>
      </c>
      <c r="AE81" s="18">
        <v>0.40378999999999998</v>
      </c>
      <c r="AF81" s="4" t="s">
        <v>219</v>
      </c>
    </row>
    <row r="82" spans="29:32" x14ac:dyDescent="0.25">
      <c r="AC82" s="7" t="s">
        <v>685</v>
      </c>
      <c r="AD82" s="2" t="s">
        <v>220</v>
      </c>
      <c r="AE82" s="18">
        <v>0.55694999999999995</v>
      </c>
      <c r="AF82" s="4" t="s">
        <v>219</v>
      </c>
    </row>
    <row r="83" spans="29:32" x14ac:dyDescent="0.25">
      <c r="AC83" s="31" t="s">
        <v>226</v>
      </c>
      <c r="AD83" s="32" t="s">
        <v>220</v>
      </c>
      <c r="AE83" s="33">
        <v>3.6940000000000001E-2</v>
      </c>
      <c r="AF83" s="31" t="s">
        <v>219</v>
      </c>
    </row>
    <row r="84" spans="29:32" x14ac:dyDescent="0.25">
      <c r="AC84" s="3" t="s">
        <v>686</v>
      </c>
      <c r="AD84" s="2" t="s">
        <v>220</v>
      </c>
      <c r="AE84" s="33">
        <v>4.9699999999999996E-3</v>
      </c>
      <c r="AF84" s="4" t="s">
        <v>219</v>
      </c>
    </row>
    <row r="85" spans="29:32" x14ac:dyDescent="0.25">
      <c r="AC85" s="3" t="s">
        <v>687</v>
      </c>
      <c r="AD85" s="2" t="s">
        <v>220</v>
      </c>
      <c r="AE85" s="33">
        <v>2.9909999999999999E-2</v>
      </c>
      <c r="AF85" s="4" t="s">
        <v>219</v>
      </c>
    </row>
    <row r="86" spans="29:32" x14ac:dyDescent="0.25">
      <c r="AC86" s="3" t="s">
        <v>688</v>
      </c>
      <c r="AD86" s="2" t="s">
        <v>220</v>
      </c>
      <c r="AE86" s="33">
        <v>2.75E-2</v>
      </c>
      <c r="AF86" s="4" t="s">
        <v>219</v>
      </c>
    </row>
    <row r="87" spans="29:32" x14ac:dyDescent="0.25">
      <c r="AC87" s="6" t="s">
        <v>689</v>
      </c>
      <c r="AD87" s="2" t="s">
        <v>225</v>
      </c>
      <c r="AE87" s="12">
        <v>0.1714</v>
      </c>
      <c r="AF87" s="4" t="s">
        <v>698</v>
      </c>
    </row>
    <row r="88" spans="29:32" x14ac:dyDescent="0.25">
      <c r="AC88" s="6" t="s">
        <v>689</v>
      </c>
      <c r="AD88" s="2" t="s">
        <v>380</v>
      </c>
      <c r="AE88" s="12">
        <v>0.27583999999999997</v>
      </c>
      <c r="AF88" s="4" t="s">
        <v>699</v>
      </c>
    </row>
    <row r="89" spans="29:32" x14ac:dyDescent="0.25">
      <c r="AC89" s="6" t="s">
        <v>726</v>
      </c>
      <c r="AD89" s="2" t="s">
        <v>225</v>
      </c>
      <c r="AE89" s="33">
        <v>0.16844000000000001</v>
      </c>
      <c r="AF89" s="4" t="s">
        <v>698</v>
      </c>
    </row>
    <row r="90" spans="29:32" x14ac:dyDescent="0.25">
      <c r="AC90" s="6" t="s">
        <v>727</v>
      </c>
      <c r="AD90" s="2" t="s">
        <v>380</v>
      </c>
      <c r="AE90" s="33">
        <v>0.27107999999999999</v>
      </c>
      <c r="AF90" s="4" t="s">
        <v>699</v>
      </c>
    </row>
    <row r="91" spans="29:32" x14ac:dyDescent="0.25">
      <c r="AC91" s="6" t="s">
        <v>728</v>
      </c>
      <c r="AD91" s="2" t="s">
        <v>225</v>
      </c>
      <c r="AE91" s="33">
        <v>0.13721</v>
      </c>
      <c r="AF91" s="4" t="s">
        <v>698</v>
      </c>
    </row>
    <row r="92" spans="29:32" x14ac:dyDescent="0.25">
      <c r="AC92" s="6" t="s">
        <v>729</v>
      </c>
      <c r="AD92" s="2" t="s">
        <v>380</v>
      </c>
      <c r="AE92" s="33">
        <v>0.22081999999999999</v>
      </c>
      <c r="AF92" s="4" t="s">
        <v>699</v>
      </c>
    </row>
    <row r="93" spans="29:32" x14ac:dyDescent="0.25">
      <c r="AC93" s="6" t="s">
        <v>730</v>
      </c>
      <c r="AD93" s="2" t="s">
        <v>225</v>
      </c>
      <c r="AE93" s="33">
        <v>0.16636999999999999</v>
      </c>
      <c r="AF93" s="4" t="s">
        <v>698</v>
      </c>
    </row>
    <row r="94" spans="29:32" x14ac:dyDescent="0.25">
      <c r="AC94" s="6" t="s">
        <v>731</v>
      </c>
      <c r="AD94" s="2" t="s">
        <v>380</v>
      </c>
      <c r="AE94" s="33">
        <v>0.26774999999999999</v>
      </c>
      <c r="AF94" s="4" t="s">
        <v>699</v>
      </c>
    </row>
    <row r="95" spans="29:32" x14ac:dyDescent="0.25">
      <c r="AC95" s="6" t="s">
        <v>732</v>
      </c>
      <c r="AD95" s="2" t="s">
        <v>225</v>
      </c>
      <c r="AE95" s="33">
        <v>0.20419000000000001</v>
      </c>
      <c r="AF95" s="4" t="s">
        <v>698</v>
      </c>
    </row>
    <row r="96" spans="29:32" x14ac:dyDescent="0.25">
      <c r="AC96" s="6" t="s">
        <v>733</v>
      </c>
      <c r="AD96" s="2" t="s">
        <v>380</v>
      </c>
      <c r="AE96" s="33">
        <v>0.32862999999999998</v>
      </c>
      <c r="AF96" s="4" t="s">
        <v>699</v>
      </c>
    </row>
    <row r="97" spans="29:32" x14ac:dyDescent="0.25">
      <c r="AC97" s="6" t="s">
        <v>734</v>
      </c>
      <c r="AD97" s="2" t="s">
        <v>225</v>
      </c>
      <c r="AE97" s="33">
        <v>0.17430000000000001</v>
      </c>
      <c r="AF97" s="4" t="s">
        <v>700</v>
      </c>
    </row>
    <row r="98" spans="29:32" x14ac:dyDescent="0.25">
      <c r="AC98" s="6" t="s">
        <v>735</v>
      </c>
      <c r="AD98" s="2" t="s">
        <v>380</v>
      </c>
      <c r="AE98" s="33">
        <v>0.28051999999999999</v>
      </c>
      <c r="AF98" s="4" t="s">
        <v>699</v>
      </c>
    </row>
    <row r="99" spans="29:32" x14ac:dyDescent="0.25">
      <c r="AC99" s="6" t="s">
        <v>736</v>
      </c>
      <c r="AD99" s="2" t="s">
        <v>225</v>
      </c>
      <c r="AE99" s="33">
        <v>0.14835999999999999</v>
      </c>
      <c r="AF99" s="4" t="s">
        <v>698</v>
      </c>
    </row>
    <row r="100" spans="29:32" x14ac:dyDescent="0.25">
      <c r="AC100" s="6" t="s">
        <v>737</v>
      </c>
      <c r="AD100" s="2" t="s">
        <v>380</v>
      </c>
      <c r="AE100" s="33">
        <v>0.23877000000000001</v>
      </c>
      <c r="AF100" s="4" t="s">
        <v>699</v>
      </c>
    </row>
    <row r="101" spans="29:32" x14ac:dyDescent="0.25">
      <c r="AC101" s="6" t="s">
        <v>738</v>
      </c>
      <c r="AD101" s="2" t="s">
        <v>225</v>
      </c>
      <c r="AE101" s="33">
        <v>0.18659000000000001</v>
      </c>
      <c r="AF101" s="4" t="s">
        <v>698</v>
      </c>
    </row>
    <row r="102" spans="29:32" x14ac:dyDescent="0.25">
      <c r="AC102" s="6" t="s">
        <v>739</v>
      </c>
      <c r="AD102" s="2" t="s">
        <v>380</v>
      </c>
      <c r="AE102" s="33">
        <v>0.30029</v>
      </c>
      <c r="AF102" s="4" t="s">
        <v>699</v>
      </c>
    </row>
    <row r="103" spans="29:32" x14ac:dyDescent="0.25">
      <c r="AC103" s="6" t="s">
        <v>740</v>
      </c>
      <c r="AD103" s="2" t="s">
        <v>225</v>
      </c>
      <c r="AE103" s="33">
        <v>0.27806999999999998</v>
      </c>
      <c r="AF103" s="4" t="s">
        <v>698</v>
      </c>
    </row>
    <row r="104" spans="29:32" x14ac:dyDescent="0.25">
      <c r="AC104" s="6" t="s">
        <v>741</v>
      </c>
      <c r="AD104" s="2" t="s">
        <v>380</v>
      </c>
      <c r="AE104" s="33">
        <v>0.44751999999999997</v>
      </c>
      <c r="AF104" s="4" t="s">
        <v>699</v>
      </c>
    </row>
    <row r="105" spans="29:32" x14ac:dyDescent="0.25">
      <c r="AC105" s="6" t="s">
        <v>742</v>
      </c>
      <c r="AD105" s="2" t="s">
        <v>225</v>
      </c>
      <c r="AE105" s="33">
        <v>0.10274999999999999</v>
      </c>
      <c r="AF105" s="4" t="s">
        <v>698</v>
      </c>
    </row>
    <row r="106" spans="29:32" x14ac:dyDescent="0.25">
      <c r="AC106" s="6" t="s">
        <v>743</v>
      </c>
      <c r="AD106" s="2" t="s">
        <v>380</v>
      </c>
      <c r="AE106" s="33">
        <v>0.16538</v>
      </c>
      <c r="AF106" s="4" t="s">
        <v>699</v>
      </c>
    </row>
    <row r="107" spans="29:32" x14ac:dyDescent="0.25">
      <c r="AC107" s="6" t="s">
        <v>744</v>
      </c>
      <c r="AD107" s="2" t="s">
        <v>225</v>
      </c>
      <c r="AE107" s="33">
        <v>0.10698000000000001</v>
      </c>
      <c r="AF107" s="4" t="s">
        <v>698</v>
      </c>
    </row>
    <row r="108" spans="29:32" x14ac:dyDescent="0.25">
      <c r="AC108" s="6" t="s">
        <v>745</v>
      </c>
      <c r="AD108" s="2" t="s">
        <v>380</v>
      </c>
      <c r="AE108" s="33">
        <v>0.17216000000000001</v>
      </c>
      <c r="AF108" s="4" t="s">
        <v>699</v>
      </c>
    </row>
    <row r="109" spans="29:32" x14ac:dyDescent="0.25">
      <c r="AC109" s="6" t="s">
        <v>746</v>
      </c>
      <c r="AD109" s="2" t="s">
        <v>225</v>
      </c>
      <c r="AE109" s="33">
        <v>0.14480000000000001</v>
      </c>
      <c r="AF109" s="4" t="s">
        <v>698</v>
      </c>
    </row>
    <row r="110" spans="29:32" x14ac:dyDescent="0.25">
      <c r="AC110" s="6" t="s">
        <v>747</v>
      </c>
      <c r="AD110" s="2" t="s">
        <v>380</v>
      </c>
      <c r="AE110" s="33">
        <v>0.23304</v>
      </c>
      <c r="AF110" s="4" t="s">
        <v>699</v>
      </c>
    </row>
    <row r="111" spans="29:32" x14ac:dyDescent="0.25">
      <c r="AC111" s="6" t="s">
        <v>748</v>
      </c>
      <c r="AD111" s="2" t="s">
        <v>225</v>
      </c>
      <c r="AE111" s="33">
        <v>0.11558</v>
      </c>
      <c r="AF111" s="4" t="s">
        <v>698</v>
      </c>
    </row>
    <row r="112" spans="29:32" x14ac:dyDescent="0.25">
      <c r="AC112" s="7" t="s">
        <v>749</v>
      </c>
      <c r="AD112" s="2" t="s">
        <v>380</v>
      </c>
      <c r="AE112" s="33">
        <v>0.18601000000000001</v>
      </c>
      <c r="AF112" s="4" t="s">
        <v>701</v>
      </c>
    </row>
    <row r="113" spans="29:32" x14ac:dyDescent="0.25">
      <c r="AC113" s="6" t="s">
        <v>750</v>
      </c>
      <c r="AD113" s="2" t="s">
        <v>380</v>
      </c>
      <c r="AE113" s="12">
        <v>0.31790000000000002</v>
      </c>
      <c r="AF113" s="4" t="s">
        <v>701</v>
      </c>
    </row>
    <row r="114" spans="29:32" x14ac:dyDescent="0.25">
      <c r="AC114" s="6" t="s">
        <v>751</v>
      </c>
      <c r="AD114" s="2" t="s">
        <v>225</v>
      </c>
      <c r="AE114" s="12">
        <v>0.19753999999999999</v>
      </c>
      <c r="AF114" s="4" t="s">
        <v>700</v>
      </c>
    </row>
    <row r="115" spans="29:32" x14ac:dyDescent="0.25">
      <c r="AC115" s="6" t="s">
        <v>752</v>
      </c>
      <c r="AD115" s="2" t="s">
        <v>225</v>
      </c>
      <c r="AE115" s="34">
        <v>0.14853</v>
      </c>
      <c r="AF115" s="8" t="s">
        <v>224</v>
      </c>
    </row>
    <row r="116" spans="29:32" x14ac:dyDescent="0.25">
      <c r="AC116" s="6" t="s">
        <v>753</v>
      </c>
      <c r="AD116" s="2" t="s">
        <v>380</v>
      </c>
      <c r="AE116" s="34">
        <v>0.23904</v>
      </c>
      <c r="AF116" s="4" t="s">
        <v>701</v>
      </c>
    </row>
    <row r="117" spans="29:32" x14ac:dyDescent="0.25">
      <c r="AC117" s="6" t="s">
        <v>754</v>
      </c>
      <c r="AD117" s="2" t="s">
        <v>225</v>
      </c>
      <c r="AE117" s="34">
        <v>0.189</v>
      </c>
      <c r="AF117" s="8" t="s">
        <v>224</v>
      </c>
    </row>
    <row r="118" spans="29:32" x14ac:dyDescent="0.25">
      <c r="AC118" s="6" t="s">
        <v>755</v>
      </c>
      <c r="AD118" s="2" t="s">
        <v>380</v>
      </c>
      <c r="AE118" s="34">
        <v>0.30415999999999999</v>
      </c>
      <c r="AF118" s="4" t="s">
        <v>701</v>
      </c>
    </row>
    <row r="119" spans="29:32" x14ac:dyDescent="0.25">
      <c r="AC119" s="6" t="s">
        <v>756</v>
      </c>
      <c r="AD119" s="2" t="s">
        <v>225</v>
      </c>
      <c r="AE119" s="34">
        <v>0.27171000000000001</v>
      </c>
      <c r="AF119" s="8" t="s">
        <v>224</v>
      </c>
    </row>
    <row r="120" spans="29:32" x14ac:dyDescent="0.25">
      <c r="AC120" s="6" t="s">
        <v>757</v>
      </c>
      <c r="AD120" s="2" t="s">
        <v>380</v>
      </c>
      <c r="AE120" s="34">
        <v>0.43726999999999999</v>
      </c>
      <c r="AF120" s="8" t="s">
        <v>701</v>
      </c>
    </row>
    <row r="121" spans="29:32" x14ac:dyDescent="0.25">
      <c r="AC121" s="6" t="s">
        <v>758</v>
      </c>
      <c r="AD121" s="2" t="s">
        <v>225</v>
      </c>
      <c r="AE121" s="34">
        <v>0.24709999999999999</v>
      </c>
      <c r="AF121" s="8" t="s">
        <v>224</v>
      </c>
    </row>
    <row r="122" spans="29:32" x14ac:dyDescent="0.25">
      <c r="AC122" s="6" t="s">
        <v>759</v>
      </c>
      <c r="AD122" s="2" t="s">
        <v>380</v>
      </c>
      <c r="AE122" s="34">
        <v>0.39767000000000002</v>
      </c>
      <c r="AF122" s="8" t="s">
        <v>701</v>
      </c>
    </row>
    <row r="123" spans="29:32" x14ac:dyDescent="0.25">
      <c r="AC123" s="6" t="s">
        <v>760</v>
      </c>
      <c r="AD123" s="2" t="s">
        <v>225</v>
      </c>
      <c r="AE123" s="24">
        <v>0.21079000000000001</v>
      </c>
      <c r="AF123" s="8" t="s">
        <v>224</v>
      </c>
    </row>
    <row r="124" spans="29:32" x14ac:dyDescent="0.25">
      <c r="AC124" s="7" t="s">
        <v>761</v>
      </c>
      <c r="AD124" s="2" t="s">
        <v>380</v>
      </c>
      <c r="AE124" s="24">
        <v>0.33922999999999998</v>
      </c>
      <c r="AF124" s="8" t="s">
        <v>701</v>
      </c>
    </row>
    <row r="125" spans="29:32" x14ac:dyDescent="0.25">
      <c r="AC125" s="6" t="s">
        <v>762</v>
      </c>
      <c r="AD125" s="2" t="s">
        <v>225</v>
      </c>
      <c r="AE125" s="24">
        <v>0.20791999999999999</v>
      </c>
      <c r="AF125" s="8" t="s">
        <v>224</v>
      </c>
    </row>
    <row r="126" spans="29:32" x14ac:dyDescent="0.25">
      <c r="AC126" s="6" t="s">
        <v>761</v>
      </c>
      <c r="AD126" s="2" t="s">
        <v>380</v>
      </c>
      <c r="AE126" s="24">
        <v>0.33461000000000002</v>
      </c>
      <c r="AF126" s="8" t="s">
        <v>701</v>
      </c>
    </row>
    <row r="127" spans="29:32" x14ac:dyDescent="0.25">
      <c r="AC127" s="6" t="s">
        <v>763</v>
      </c>
      <c r="AD127" s="2" t="s">
        <v>225</v>
      </c>
      <c r="AE127" s="24">
        <v>0.33276</v>
      </c>
      <c r="AF127" s="8" t="s">
        <v>224</v>
      </c>
    </row>
    <row r="128" spans="29:32" x14ac:dyDescent="0.25">
      <c r="AC128" s="6" t="s">
        <v>764</v>
      </c>
      <c r="AD128" s="2" t="s">
        <v>380</v>
      </c>
      <c r="AE128" s="24">
        <v>0.53552</v>
      </c>
      <c r="AF128" s="8" t="s">
        <v>701</v>
      </c>
    </row>
    <row r="129" spans="29:32" x14ac:dyDescent="0.25">
      <c r="AC129" s="6" t="s">
        <v>765</v>
      </c>
      <c r="AD129" s="2" t="s">
        <v>225</v>
      </c>
      <c r="AE129" s="24">
        <v>0.21962000000000001</v>
      </c>
      <c r="AF129" s="8" t="s">
        <v>224</v>
      </c>
    </row>
    <row r="130" spans="29:32" x14ac:dyDescent="0.25">
      <c r="AC130" s="6" t="s">
        <v>766</v>
      </c>
      <c r="AD130" s="2" t="s">
        <v>380</v>
      </c>
      <c r="AE130" s="24">
        <v>0.35344999999999999</v>
      </c>
      <c r="AF130" s="8" t="s">
        <v>701</v>
      </c>
    </row>
    <row r="131" spans="29:32" x14ac:dyDescent="0.25">
      <c r="AC131" s="6" t="s">
        <v>767</v>
      </c>
      <c r="AD131" s="2" t="s">
        <v>225</v>
      </c>
      <c r="AE131" s="34">
        <v>0.27174999999999999</v>
      </c>
      <c r="AF131" s="8" t="s">
        <v>224</v>
      </c>
    </row>
    <row r="132" spans="29:32" x14ac:dyDescent="0.25">
      <c r="AC132" s="6" t="s">
        <v>768</v>
      </c>
      <c r="AD132" s="2" t="s">
        <v>380</v>
      </c>
      <c r="AE132" s="34">
        <v>0.43734000000000001</v>
      </c>
      <c r="AF132" s="8" t="s">
        <v>701</v>
      </c>
    </row>
    <row r="133" spans="29:32" x14ac:dyDescent="0.25">
      <c r="AC133" s="6" t="s">
        <v>769</v>
      </c>
      <c r="AD133" s="2" t="s">
        <v>225</v>
      </c>
      <c r="AE133" s="34">
        <v>0.24621000000000001</v>
      </c>
      <c r="AF133" s="8" t="s">
        <v>224</v>
      </c>
    </row>
    <row r="134" spans="29:32" x14ac:dyDescent="0.25">
      <c r="AC134" s="6" t="s">
        <v>770</v>
      </c>
      <c r="AD134" s="2" t="s">
        <v>380</v>
      </c>
      <c r="AE134" s="34">
        <v>0.39623000000000003</v>
      </c>
      <c r="AF134" s="8" t="s">
        <v>701</v>
      </c>
    </row>
    <row r="135" spans="29:32" x14ac:dyDescent="0.25">
      <c r="AC135" s="6" t="s">
        <v>771</v>
      </c>
      <c r="AD135" s="2" t="s">
        <v>225</v>
      </c>
      <c r="AE135" s="33">
        <v>0.11337</v>
      </c>
      <c r="AF135" s="8" t="s">
        <v>224</v>
      </c>
    </row>
    <row r="136" spans="29:32" x14ac:dyDescent="0.25">
      <c r="AC136" s="6" t="s">
        <v>772</v>
      </c>
      <c r="AD136" s="2" t="s">
        <v>380</v>
      </c>
      <c r="AE136" s="33">
        <v>0.18245</v>
      </c>
      <c r="AF136" s="8" t="s">
        <v>701</v>
      </c>
    </row>
    <row r="137" spans="29:32" x14ac:dyDescent="0.25">
      <c r="AC137" s="6" t="s">
        <v>773</v>
      </c>
      <c r="AD137" s="2" t="s">
        <v>225</v>
      </c>
      <c r="AE137" s="24">
        <v>0.79076999999999997</v>
      </c>
      <c r="AF137" s="8" t="s">
        <v>224</v>
      </c>
    </row>
    <row r="138" spans="29:32" x14ac:dyDescent="0.25">
      <c r="AC138" s="6" t="s">
        <v>774</v>
      </c>
      <c r="AD138" s="2" t="s">
        <v>380</v>
      </c>
      <c r="AE138" s="24">
        <v>1.2726200000000001</v>
      </c>
      <c r="AF138" s="4" t="s">
        <v>701</v>
      </c>
    </row>
    <row r="139" spans="29:32" x14ac:dyDescent="0.25">
      <c r="AC139" s="6" t="s">
        <v>775</v>
      </c>
      <c r="AD139" s="2" t="s">
        <v>225</v>
      </c>
      <c r="AE139" s="24">
        <v>0.86104999999999998</v>
      </c>
      <c r="AF139" s="8" t="s">
        <v>224</v>
      </c>
    </row>
    <row r="140" spans="29:32" x14ac:dyDescent="0.25">
      <c r="AC140" s="6" t="s">
        <v>776</v>
      </c>
      <c r="AD140" s="2" t="s">
        <v>380</v>
      </c>
      <c r="AE140" s="24">
        <v>1.3857299999999999</v>
      </c>
      <c r="AF140" s="4" t="s">
        <v>701</v>
      </c>
    </row>
    <row r="141" spans="29:32" x14ac:dyDescent="0.25">
      <c r="AC141" s="6" t="s">
        <v>777</v>
      </c>
      <c r="AD141" s="2" t="s">
        <v>225</v>
      </c>
      <c r="AE141" s="24">
        <v>0.83020000000000005</v>
      </c>
      <c r="AF141" s="8" t="s">
        <v>224</v>
      </c>
    </row>
    <row r="142" spans="29:32" x14ac:dyDescent="0.25">
      <c r="AC142" s="6" t="s">
        <v>778</v>
      </c>
      <c r="AD142" s="2" t="s">
        <v>380</v>
      </c>
      <c r="AE142" s="24">
        <v>1.3360799999999999</v>
      </c>
      <c r="AF142" s="8" t="s">
        <v>701</v>
      </c>
    </row>
    <row r="143" spans="29:32" x14ac:dyDescent="0.25">
      <c r="AC143" s="4" t="s">
        <v>223</v>
      </c>
      <c r="AD143" s="2" t="s">
        <v>220</v>
      </c>
      <c r="AE143" s="35">
        <v>0.1195</v>
      </c>
      <c r="AF143" s="4" t="s">
        <v>219</v>
      </c>
    </row>
    <row r="144" spans="29:32" x14ac:dyDescent="0.25">
      <c r="AC144" s="4" t="s">
        <v>690</v>
      </c>
      <c r="AD144" s="2" t="s">
        <v>220</v>
      </c>
      <c r="AE144" s="35">
        <v>2.7320000000000001E-2</v>
      </c>
      <c r="AF144" s="4" t="s">
        <v>219</v>
      </c>
    </row>
    <row r="145" spans="29:32" x14ac:dyDescent="0.25">
      <c r="AC145" s="4" t="s">
        <v>222</v>
      </c>
      <c r="AD145" s="2" t="s">
        <v>220</v>
      </c>
      <c r="AE145" s="11">
        <v>0.20793</v>
      </c>
      <c r="AF145" s="4" t="s">
        <v>219</v>
      </c>
    </row>
    <row r="146" spans="29:32" x14ac:dyDescent="0.25">
      <c r="AC146" s="4" t="s">
        <v>222</v>
      </c>
      <c r="AD146" s="2" t="s">
        <v>225</v>
      </c>
      <c r="AE146" s="11">
        <v>0.31191000000000002</v>
      </c>
      <c r="AF146" s="4" t="s">
        <v>698</v>
      </c>
    </row>
    <row r="147" spans="29:32" x14ac:dyDescent="0.25">
      <c r="AC147" s="4" t="s">
        <v>221</v>
      </c>
      <c r="AD147" s="2" t="s">
        <v>220</v>
      </c>
      <c r="AE147" s="11">
        <v>0.14549000000000001</v>
      </c>
      <c r="AF147" s="4" t="s">
        <v>219</v>
      </c>
    </row>
    <row r="148" spans="29:32" x14ac:dyDescent="0.25">
      <c r="AC148" s="4" t="s">
        <v>691</v>
      </c>
      <c r="AD148" s="2" t="s">
        <v>220</v>
      </c>
      <c r="AE148" s="34">
        <v>2.1829999999999999E-2</v>
      </c>
      <c r="AF148" s="4" t="s">
        <v>219</v>
      </c>
    </row>
    <row r="149" spans="29:32" x14ac:dyDescent="0.25">
      <c r="AC149" s="8" t="s">
        <v>692</v>
      </c>
      <c r="AD149" s="2" t="s">
        <v>220</v>
      </c>
      <c r="AE149" s="34">
        <v>3.62E-3</v>
      </c>
      <c r="AF149" s="4" t="s">
        <v>219</v>
      </c>
    </row>
    <row r="150" spans="29:32" x14ac:dyDescent="0.25">
      <c r="AC150" s="8" t="s">
        <v>693</v>
      </c>
      <c r="AD150" s="2" t="s">
        <v>220</v>
      </c>
      <c r="AE150" s="34">
        <v>2.5049999999999999E-2</v>
      </c>
      <c r="AF150" s="4" t="s">
        <v>219</v>
      </c>
    </row>
    <row r="152" spans="29:32" x14ac:dyDescent="0.25">
      <c r="AC152" s="1">
        <v>2019</v>
      </c>
    </row>
    <row r="153" spans="29:32" x14ac:dyDescent="0.25">
      <c r="AC153" s="4" t="s">
        <v>522</v>
      </c>
      <c r="AD153" s="2" t="s">
        <v>252</v>
      </c>
      <c r="AE153" s="36">
        <v>0.25559999999999999</v>
      </c>
      <c r="AF153" s="8" t="s">
        <v>218</v>
      </c>
    </row>
    <row r="154" spans="29:32" x14ac:dyDescent="0.25">
      <c r="AC154" s="4" t="s">
        <v>499</v>
      </c>
      <c r="AD154" s="2" t="s">
        <v>252</v>
      </c>
      <c r="AE154" s="37">
        <v>2.1700000000000001E-2</v>
      </c>
      <c r="AF154" s="8" t="s">
        <v>218</v>
      </c>
    </row>
    <row r="155" spans="29:32" x14ac:dyDescent="0.25">
      <c r="AC155" s="4" t="s">
        <v>475</v>
      </c>
      <c r="AD155" s="2" t="s">
        <v>252</v>
      </c>
      <c r="AE155" s="38">
        <v>0.18385000000000001</v>
      </c>
      <c r="AF155" s="4" t="s">
        <v>218</v>
      </c>
    </row>
    <row r="156" spans="29:32" x14ac:dyDescent="0.25">
      <c r="AC156" s="6" t="s">
        <v>708</v>
      </c>
      <c r="AD156" s="2" t="s">
        <v>296</v>
      </c>
      <c r="AE156" s="38">
        <v>2.7582100000000001</v>
      </c>
      <c r="AF156" s="4" t="s">
        <v>295</v>
      </c>
    </row>
    <row r="157" spans="29:32" x14ac:dyDescent="0.25">
      <c r="AC157" s="6" t="s">
        <v>709</v>
      </c>
      <c r="AD157" s="2" t="s">
        <v>252</v>
      </c>
      <c r="AE157" s="38">
        <v>0.25675999999999999</v>
      </c>
      <c r="AF157" s="4" t="s">
        <v>218</v>
      </c>
    </row>
    <row r="158" spans="29:32" x14ac:dyDescent="0.25">
      <c r="AC158" s="6" t="s">
        <v>710</v>
      </c>
      <c r="AD158" s="2" t="s">
        <v>231</v>
      </c>
      <c r="AE158" s="39">
        <v>3217.82</v>
      </c>
      <c r="AF158" s="4" t="s">
        <v>233</v>
      </c>
    </row>
    <row r="159" spans="29:32" x14ac:dyDescent="0.25">
      <c r="AC159" s="6" t="s">
        <v>711</v>
      </c>
      <c r="AD159" s="2" t="s">
        <v>252</v>
      </c>
      <c r="AE159" s="38">
        <v>0.26782</v>
      </c>
      <c r="AF159" s="4" t="s">
        <v>218</v>
      </c>
    </row>
    <row r="160" spans="29:32" x14ac:dyDescent="0.25">
      <c r="AC160" s="15" t="s">
        <v>712</v>
      </c>
      <c r="AD160" s="16" t="s">
        <v>231</v>
      </c>
      <c r="AE160" s="39">
        <v>3250.08</v>
      </c>
      <c r="AF160" s="4" t="s">
        <v>233</v>
      </c>
    </row>
    <row r="161" spans="29:32" x14ac:dyDescent="0.25">
      <c r="AC161" s="15" t="s">
        <v>713</v>
      </c>
      <c r="AD161" s="16" t="s">
        <v>296</v>
      </c>
      <c r="AE161" s="38">
        <v>2.7754699999999999</v>
      </c>
      <c r="AF161" s="4" t="s">
        <v>295</v>
      </c>
    </row>
    <row r="162" spans="29:32" x14ac:dyDescent="0.25">
      <c r="AC162" s="15" t="s">
        <v>714</v>
      </c>
      <c r="AD162" s="16" t="s">
        <v>252</v>
      </c>
      <c r="AE162" s="38">
        <v>0.25835999999999998</v>
      </c>
      <c r="AF162" s="4" t="s">
        <v>218</v>
      </c>
    </row>
    <row r="163" spans="29:32" x14ac:dyDescent="0.25">
      <c r="AC163" s="15" t="s">
        <v>715</v>
      </c>
      <c r="AD163" s="16" t="s">
        <v>231</v>
      </c>
      <c r="AE163" s="39">
        <v>3159.55</v>
      </c>
      <c r="AF163" s="4" t="s">
        <v>233</v>
      </c>
    </row>
    <row r="164" spans="29:32" x14ac:dyDescent="0.25">
      <c r="AC164" s="15" t="s">
        <v>716</v>
      </c>
      <c r="AD164" s="16" t="s">
        <v>296</v>
      </c>
      <c r="AE164" s="38">
        <v>3.12209</v>
      </c>
      <c r="AF164" s="4" t="s">
        <v>295</v>
      </c>
    </row>
    <row r="165" spans="29:32" x14ac:dyDescent="0.25">
      <c r="AC165" s="15" t="s">
        <v>717</v>
      </c>
      <c r="AD165" s="16" t="s">
        <v>252</v>
      </c>
      <c r="AE165" s="38">
        <v>0.26297999999999999</v>
      </c>
      <c r="AF165" s="4" t="s">
        <v>218</v>
      </c>
    </row>
    <row r="166" spans="29:32" x14ac:dyDescent="0.25">
      <c r="AC166" s="6" t="s">
        <v>718</v>
      </c>
      <c r="AD166" s="2" t="s">
        <v>296</v>
      </c>
      <c r="AE166" s="38">
        <v>2.5404200000000001</v>
      </c>
      <c r="AF166" s="4" t="s">
        <v>295</v>
      </c>
    </row>
    <row r="167" spans="29:32" x14ac:dyDescent="0.25">
      <c r="AC167" s="6" t="s">
        <v>719</v>
      </c>
      <c r="AD167" s="2" t="s">
        <v>252</v>
      </c>
      <c r="AE167" s="38">
        <v>0.24675</v>
      </c>
      <c r="AF167" s="4" t="s">
        <v>218</v>
      </c>
    </row>
    <row r="168" spans="29:32" x14ac:dyDescent="0.25">
      <c r="AC168" s="6" t="s">
        <v>720</v>
      </c>
      <c r="AD168" s="2" t="s">
        <v>252</v>
      </c>
      <c r="AE168" s="38">
        <v>0.33183000000000001</v>
      </c>
      <c r="AF168" s="4" t="s">
        <v>218</v>
      </c>
    </row>
    <row r="169" spans="29:32" x14ac:dyDescent="0.25">
      <c r="AC169" s="6" t="s">
        <v>721</v>
      </c>
      <c r="AD169" s="2" t="s">
        <v>231</v>
      </c>
      <c r="AE169" s="39">
        <v>2464.9499999999998</v>
      </c>
      <c r="AF169" s="4" t="s">
        <v>233</v>
      </c>
    </row>
    <row r="170" spans="29:32" x14ac:dyDescent="0.25">
      <c r="AC170" s="17" t="s">
        <v>722</v>
      </c>
      <c r="AD170" s="2" t="s">
        <v>296</v>
      </c>
      <c r="AE170" s="38">
        <v>2.2910499999999998</v>
      </c>
      <c r="AF170" s="4" t="s">
        <v>295</v>
      </c>
    </row>
    <row r="171" spans="29:32" x14ac:dyDescent="0.25">
      <c r="AC171" s="17" t="s">
        <v>723</v>
      </c>
      <c r="AD171" s="2" t="s">
        <v>252</v>
      </c>
      <c r="AE171" s="38">
        <v>0.24454999999999999</v>
      </c>
      <c r="AF171" s="4" t="s">
        <v>218</v>
      </c>
    </row>
    <row r="172" spans="29:32" x14ac:dyDescent="0.25">
      <c r="AC172" s="17" t="s">
        <v>724</v>
      </c>
      <c r="AD172" s="2" t="s">
        <v>296</v>
      </c>
      <c r="AE172" s="38">
        <v>2.5430600000000001</v>
      </c>
      <c r="AF172" s="4" t="s">
        <v>295</v>
      </c>
    </row>
    <row r="173" spans="29:32" x14ac:dyDescent="0.25">
      <c r="AC173" s="17" t="s">
        <v>725</v>
      </c>
      <c r="AD173" s="2" t="s">
        <v>252</v>
      </c>
      <c r="AE173" s="38">
        <v>0.24776000000000001</v>
      </c>
      <c r="AF173" s="4" t="s">
        <v>218</v>
      </c>
    </row>
    <row r="174" spans="29:32" x14ac:dyDescent="0.25">
      <c r="AC174" s="4" t="s">
        <v>381</v>
      </c>
      <c r="AD174" s="2" t="s">
        <v>365</v>
      </c>
      <c r="AE174" s="40">
        <v>0.34399999999999997</v>
      </c>
      <c r="AF174" s="4" t="s">
        <v>364</v>
      </c>
    </row>
    <row r="175" spans="29:32" x14ac:dyDescent="0.25">
      <c r="AC175" s="4" t="s">
        <v>366</v>
      </c>
      <c r="AD175" s="2" t="s">
        <v>365</v>
      </c>
      <c r="AE175" s="41">
        <v>0.70799999999999996</v>
      </c>
      <c r="AF175" s="8" t="s">
        <v>364</v>
      </c>
    </row>
    <row r="176" spans="29:32" x14ac:dyDescent="0.25">
      <c r="AC176" s="4" t="s">
        <v>657</v>
      </c>
      <c r="AD176" s="2" t="s">
        <v>296</v>
      </c>
      <c r="AE176" s="38">
        <v>2.5941100000000001</v>
      </c>
      <c r="AF176" s="4" t="s">
        <v>295</v>
      </c>
    </row>
    <row r="177" spans="29:32" x14ac:dyDescent="0.25">
      <c r="AC177" s="4" t="s">
        <v>658</v>
      </c>
      <c r="AD177" s="2" t="s">
        <v>296</v>
      </c>
      <c r="AE177" s="38">
        <v>2.6869700000000001</v>
      </c>
      <c r="AF177" s="4" t="s">
        <v>295</v>
      </c>
    </row>
    <row r="178" spans="29:32" x14ac:dyDescent="0.25">
      <c r="AC178" s="4" t="s">
        <v>659</v>
      </c>
      <c r="AD178" s="2" t="s">
        <v>296</v>
      </c>
      <c r="AE178" s="38">
        <v>2.2090399999999999</v>
      </c>
      <c r="AF178" s="4" t="s">
        <v>295</v>
      </c>
    </row>
    <row r="179" spans="29:32" x14ac:dyDescent="0.25">
      <c r="AC179" s="3" t="s">
        <v>660</v>
      </c>
      <c r="AD179" s="2" t="s">
        <v>454</v>
      </c>
      <c r="AE179" s="42">
        <v>1430</v>
      </c>
      <c r="AF179" s="4" t="s">
        <v>694</v>
      </c>
    </row>
    <row r="180" spans="29:32" ht="18" x14ac:dyDescent="0.35">
      <c r="AC180" s="3" t="s">
        <v>661</v>
      </c>
      <c r="AD180" s="2" t="s">
        <v>454</v>
      </c>
      <c r="AE180" s="43">
        <v>2088</v>
      </c>
      <c r="AF180" s="9" t="s">
        <v>695</v>
      </c>
    </row>
    <row r="181" spans="29:32" ht="18" x14ac:dyDescent="0.35">
      <c r="AC181" s="3" t="s">
        <v>662</v>
      </c>
      <c r="AD181" s="2" t="s">
        <v>454</v>
      </c>
      <c r="AE181" s="42">
        <v>1774</v>
      </c>
      <c r="AF181" s="9" t="s">
        <v>695</v>
      </c>
    </row>
    <row r="182" spans="29:32" x14ac:dyDescent="0.25">
      <c r="AC182" s="22" t="s">
        <v>663</v>
      </c>
      <c r="AD182" s="2" t="s">
        <v>454</v>
      </c>
      <c r="AE182" s="42">
        <v>3922</v>
      </c>
      <c r="AF182" s="4" t="s">
        <v>694</v>
      </c>
    </row>
    <row r="183" spans="29:32" x14ac:dyDescent="0.25">
      <c r="AC183" s="6" t="s">
        <v>779</v>
      </c>
      <c r="AD183" s="2" t="s">
        <v>252</v>
      </c>
      <c r="AE183" s="44">
        <v>1.5630000000000002E-2</v>
      </c>
      <c r="AF183" s="4" t="s">
        <v>218</v>
      </c>
    </row>
    <row r="184" spans="29:32" x14ac:dyDescent="0.25">
      <c r="AC184" s="6" t="s">
        <v>780</v>
      </c>
      <c r="AD184" s="2" t="s">
        <v>231</v>
      </c>
      <c r="AE184" s="44">
        <v>59.029020000000003</v>
      </c>
      <c r="AF184" s="4" t="s">
        <v>230</v>
      </c>
    </row>
    <row r="185" spans="29:32" x14ac:dyDescent="0.25">
      <c r="AC185" s="6" t="s">
        <v>781</v>
      </c>
      <c r="AD185" s="2" t="s">
        <v>231</v>
      </c>
      <c r="AE185" s="44">
        <v>73.135230000000007</v>
      </c>
      <c r="AF185" s="4" t="s">
        <v>230</v>
      </c>
    </row>
    <row r="186" spans="29:32" x14ac:dyDescent="0.25">
      <c r="AC186" s="6" t="s">
        <v>782</v>
      </c>
      <c r="AD186" s="2" t="s">
        <v>252</v>
      </c>
      <c r="AE186" s="44">
        <v>1.5630000000000002E-2</v>
      </c>
      <c r="AF186" s="4" t="s">
        <v>218</v>
      </c>
    </row>
    <row r="187" spans="29:32" x14ac:dyDescent="0.25">
      <c r="AC187" s="6" t="s">
        <v>783</v>
      </c>
      <c r="AD187" s="2" t="s">
        <v>252</v>
      </c>
      <c r="AE187" s="44">
        <v>2.1000000000000001E-4</v>
      </c>
      <c r="AF187" s="4" t="s">
        <v>218</v>
      </c>
    </row>
    <row r="188" spans="29:32" x14ac:dyDescent="0.25">
      <c r="AC188" s="6" t="s">
        <v>784</v>
      </c>
      <c r="AD188" s="2" t="s">
        <v>231</v>
      </c>
      <c r="AE188" s="44">
        <v>1.1483699999999999</v>
      </c>
      <c r="AF188" s="4" t="s">
        <v>230</v>
      </c>
    </row>
    <row r="189" spans="29:32" x14ac:dyDescent="0.25">
      <c r="AC189" s="6" t="s">
        <v>785</v>
      </c>
      <c r="AD189" s="2" t="s">
        <v>231</v>
      </c>
      <c r="AE189" s="44">
        <v>0.69342999999999999</v>
      </c>
      <c r="AF189" s="4" t="s">
        <v>230</v>
      </c>
    </row>
    <row r="190" spans="29:32" x14ac:dyDescent="0.25">
      <c r="AC190" s="6" t="s">
        <v>786</v>
      </c>
      <c r="AD190" s="2" t="s">
        <v>252</v>
      </c>
      <c r="AE190" s="44">
        <v>2.0000000000000001E-4</v>
      </c>
      <c r="AF190" s="4" t="s">
        <v>218</v>
      </c>
    </row>
    <row r="191" spans="29:32" x14ac:dyDescent="0.25">
      <c r="AC191" s="6" t="s">
        <v>787</v>
      </c>
      <c r="AD191" s="2" t="s">
        <v>252</v>
      </c>
      <c r="AE191" s="38">
        <v>0.21446999999999999</v>
      </c>
      <c r="AF191" s="4" t="s">
        <v>218</v>
      </c>
    </row>
    <row r="192" spans="29:32" x14ac:dyDescent="0.25">
      <c r="AC192" s="6" t="s">
        <v>788</v>
      </c>
      <c r="AD192" s="2" t="s">
        <v>296</v>
      </c>
      <c r="AE192" s="38">
        <v>1.5226</v>
      </c>
      <c r="AF192" s="8" t="s">
        <v>295</v>
      </c>
    </row>
    <row r="193" spans="29:32" x14ac:dyDescent="0.25">
      <c r="AC193" s="4" t="s">
        <v>286</v>
      </c>
      <c r="AD193" s="2" t="s">
        <v>252</v>
      </c>
      <c r="AE193" s="45">
        <v>0.17605999999999999</v>
      </c>
      <c r="AF193" s="8" t="s">
        <v>218</v>
      </c>
    </row>
    <row r="194" spans="29:32" x14ac:dyDescent="0.25">
      <c r="AC194" s="4" t="s">
        <v>273</v>
      </c>
      <c r="AD194" s="2" t="s">
        <v>252</v>
      </c>
      <c r="AE194" s="46">
        <v>0</v>
      </c>
      <c r="AF194" s="4" t="s">
        <v>218</v>
      </c>
    </row>
    <row r="195" spans="29:32" x14ac:dyDescent="0.25">
      <c r="AC195" s="4" t="s">
        <v>267</v>
      </c>
      <c r="AD195" s="2" t="s">
        <v>252</v>
      </c>
      <c r="AE195" s="46">
        <v>0</v>
      </c>
      <c r="AF195" s="4" t="s">
        <v>266</v>
      </c>
    </row>
    <row r="196" spans="29:32" x14ac:dyDescent="0.25">
      <c r="AC196" s="4" t="s">
        <v>664</v>
      </c>
      <c r="AD196" s="2" t="s">
        <v>231</v>
      </c>
      <c r="AE196" s="47">
        <v>64.636499999999998</v>
      </c>
      <c r="AF196" s="4" t="s">
        <v>230</v>
      </c>
    </row>
    <row r="197" spans="29:32" x14ac:dyDescent="0.25">
      <c r="AC197" s="4" t="s">
        <v>250</v>
      </c>
      <c r="AD197" s="2" t="s">
        <v>231</v>
      </c>
      <c r="AE197" s="48">
        <v>586.51379999999995</v>
      </c>
      <c r="AF197" s="4" t="s">
        <v>233</v>
      </c>
    </row>
    <row r="198" spans="29:32" x14ac:dyDescent="0.25">
      <c r="AC198" s="4" t="s">
        <v>248</v>
      </c>
      <c r="AD198" s="2" t="s">
        <v>231</v>
      </c>
      <c r="AE198" s="48">
        <v>99.759200000000007</v>
      </c>
      <c r="AF198" s="4" t="s">
        <v>233</v>
      </c>
    </row>
    <row r="199" spans="29:32" x14ac:dyDescent="0.25">
      <c r="AC199" s="4" t="s">
        <v>246</v>
      </c>
      <c r="AD199" s="2" t="s">
        <v>231</v>
      </c>
      <c r="AE199" s="47">
        <v>10.203900000000001</v>
      </c>
      <c r="AF199" s="4" t="s">
        <v>233</v>
      </c>
    </row>
    <row r="200" spans="29:32" x14ac:dyDescent="0.25">
      <c r="AC200" s="4" t="s">
        <v>665</v>
      </c>
      <c r="AD200" s="2" t="s">
        <v>231</v>
      </c>
      <c r="AE200" s="47">
        <v>21.3538</v>
      </c>
      <c r="AF200" s="4" t="s">
        <v>233</v>
      </c>
    </row>
    <row r="201" spans="29:32" x14ac:dyDescent="0.25">
      <c r="AC201" s="4" t="s">
        <v>244</v>
      </c>
      <c r="AD201" s="2" t="s">
        <v>231</v>
      </c>
      <c r="AE201" s="48">
        <v>10.203900000000001</v>
      </c>
      <c r="AF201" s="4" t="s">
        <v>233</v>
      </c>
    </row>
    <row r="202" spans="29:32" x14ac:dyDescent="0.25">
      <c r="AC202" s="4" t="s">
        <v>242</v>
      </c>
      <c r="AD202" s="2" t="s">
        <v>231</v>
      </c>
      <c r="AE202" s="47">
        <v>10.203900000000001</v>
      </c>
      <c r="AF202" s="4" t="s">
        <v>233</v>
      </c>
    </row>
    <row r="203" spans="29:32" x14ac:dyDescent="0.25">
      <c r="AC203" s="4" t="s">
        <v>240</v>
      </c>
      <c r="AD203" s="2" t="s">
        <v>231</v>
      </c>
      <c r="AE203" s="47">
        <v>21.3538</v>
      </c>
      <c r="AF203" s="4" t="s">
        <v>233</v>
      </c>
    </row>
    <row r="204" spans="29:32" x14ac:dyDescent="0.25">
      <c r="AC204" s="4" t="s">
        <v>238</v>
      </c>
      <c r="AD204" s="2" t="s">
        <v>231</v>
      </c>
      <c r="AE204" s="47">
        <v>21.3538</v>
      </c>
      <c r="AF204" s="4" t="s">
        <v>233</v>
      </c>
    </row>
    <row r="205" spans="29:32" x14ac:dyDescent="0.25">
      <c r="AC205" s="4" t="s">
        <v>237</v>
      </c>
      <c r="AD205" s="2" t="s">
        <v>231</v>
      </c>
      <c r="AE205" s="48">
        <v>21.3538</v>
      </c>
      <c r="AF205" s="4" t="s">
        <v>233</v>
      </c>
    </row>
    <row r="206" spans="29:32" x14ac:dyDescent="0.25">
      <c r="AC206" s="4" t="s">
        <v>236</v>
      </c>
      <c r="AD206" s="2" t="s">
        <v>231</v>
      </c>
      <c r="AE206" s="47">
        <v>21.3538</v>
      </c>
      <c r="AF206" s="4" t="s">
        <v>233</v>
      </c>
    </row>
    <row r="207" spans="29:32" x14ac:dyDescent="0.25">
      <c r="AC207" s="4" t="s">
        <v>235</v>
      </c>
      <c r="AD207" s="2" t="s">
        <v>231</v>
      </c>
      <c r="AE207" s="47">
        <v>21.3538</v>
      </c>
      <c r="AF207" s="4" t="s">
        <v>233</v>
      </c>
    </row>
    <row r="208" spans="29:32" x14ac:dyDescent="0.25">
      <c r="AC208" s="4" t="s">
        <v>666</v>
      </c>
      <c r="AD208" s="2" t="s">
        <v>231</v>
      </c>
      <c r="AE208" s="47">
        <v>21.3538</v>
      </c>
      <c r="AF208" s="4" t="s">
        <v>233</v>
      </c>
    </row>
    <row r="209" spans="29:32" x14ac:dyDescent="0.25">
      <c r="AC209" s="4" t="s">
        <v>234</v>
      </c>
      <c r="AD209" s="2" t="s">
        <v>231</v>
      </c>
      <c r="AE209" s="47">
        <v>1.37</v>
      </c>
      <c r="AF209" s="4" t="s">
        <v>233</v>
      </c>
    </row>
    <row r="210" spans="29:32" x14ac:dyDescent="0.25">
      <c r="AC210" s="4" t="s">
        <v>232</v>
      </c>
      <c r="AD210" s="2" t="s">
        <v>231</v>
      </c>
      <c r="AE210" s="49">
        <v>21.353999999999999</v>
      </c>
      <c r="AF210" s="4" t="s">
        <v>230</v>
      </c>
    </row>
    <row r="211" spans="29:32" x14ac:dyDescent="0.25">
      <c r="AC211" s="4" t="s">
        <v>667</v>
      </c>
      <c r="AD211" s="2" t="s">
        <v>231</v>
      </c>
      <c r="AE211" s="50">
        <v>870.10270000000003</v>
      </c>
      <c r="AF211" s="4" t="s">
        <v>230</v>
      </c>
    </row>
    <row r="212" spans="29:32" x14ac:dyDescent="0.25">
      <c r="AC212" s="4" t="s">
        <v>668</v>
      </c>
      <c r="AD212" s="2" t="s">
        <v>231</v>
      </c>
      <c r="AE212" s="48">
        <v>21.3538</v>
      </c>
      <c r="AF212" s="4" t="s">
        <v>230</v>
      </c>
    </row>
    <row r="213" spans="29:32" x14ac:dyDescent="0.25">
      <c r="AC213" s="4" t="s">
        <v>669</v>
      </c>
      <c r="AD213" s="2" t="s">
        <v>231</v>
      </c>
      <c r="AE213" s="48">
        <v>21.3538</v>
      </c>
      <c r="AF213" s="4" t="s">
        <v>230</v>
      </c>
    </row>
    <row r="214" spans="29:32" x14ac:dyDescent="0.25">
      <c r="AC214" s="4" t="s">
        <v>670</v>
      </c>
      <c r="AD214" s="2" t="s">
        <v>231</v>
      </c>
      <c r="AE214" s="48">
        <v>445.02780000000001</v>
      </c>
      <c r="AF214" s="4" t="s">
        <v>230</v>
      </c>
    </row>
    <row r="215" spans="29:32" x14ac:dyDescent="0.25">
      <c r="AC215" s="4" t="s">
        <v>671</v>
      </c>
      <c r="AD215" s="2" t="s">
        <v>231</v>
      </c>
      <c r="AE215" s="51">
        <v>1000</v>
      </c>
      <c r="AF215" s="4" t="s">
        <v>696</v>
      </c>
    </row>
    <row r="216" spans="29:32" x14ac:dyDescent="0.25">
      <c r="AC216" s="4" t="s">
        <v>672</v>
      </c>
      <c r="AD216" s="2" t="s">
        <v>231</v>
      </c>
      <c r="AE216" s="51">
        <v>273</v>
      </c>
      <c r="AF216" s="4" t="s">
        <v>697</v>
      </c>
    </row>
    <row r="217" spans="29:32" x14ac:dyDescent="0.25">
      <c r="AC217" s="4" t="s">
        <v>673</v>
      </c>
      <c r="AD217" s="2" t="s">
        <v>231</v>
      </c>
      <c r="AE217" s="51">
        <v>297</v>
      </c>
      <c r="AF217" s="4" t="s">
        <v>697</v>
      </c>
    </row>
    <row r="218" spans="29:32" x14ac:dyDescent="0.25">
      <c r="AC218" s="4" t="s">
        <v>674</v>
      </c>
      <c r="AD218" s="2" t="s">
        <v>231</v>
      </c>
      <c r="AE218" s="51">
        <v>1000</v>
      </c>
      <c r="AF218" s="4" t="s">
        <v>696</v>
      </c>
    </row>
    <row r="219" spans="29:32" x14ac:dyDescent="0.25">
      <c r="AC219" s="4" t="s">
        <v>229</v>
      </c>
      <c r="AD219" s="2" t="s">
        <v>220</v>
      </c>
      <c r="AE219" s="52">
        <v>0.25492999999999999</v>
      </c>
      <c r="AF219" s="4" t="s">
        <v>219</v>
      </c>
    </row>
    <row r="220" spans="29:32" x14ac:dyDescent="0.25">
      <c r="AC220" s="4" t="s">
        <v>228</v>
      </c>
      <c r="AD220" s="2" t="s">
        <v>220</v>
      </c>
      <c r="AE220" s="52">
        <v>0.15832000000000002</v>
      </c>
      <c r="AF220" s="4" t="s">
        <v>219</v>
      </c>
    </row>
    <row r="221" spans="29:32" x14ac:dyDescent="0.25">
      <c r="AC221" s="4" t="s">
        <v>675</v>
      </c>
      <c r="AD221" s="2" t="s">
        <v>220</v>
      </c>
      <c r="AE221" s="52">
        <v>0.15573000000000001</v>
      </c>
      <c r="AF221" s="4" t="s">
        <v>219</v>
      </c>
    </row>
    <row r="222" spans="29:32" x14ac:dyDescent="0.25">
      <c r="AC222" s="4" t="s">
        <v>676</v>
      </c>
      <c r="AD222" s="2" t="s">
        <v>220</v>
      </c>
      <c r="AE222" s="52">
        <v>0.2336</v>
      </c>
      <c r="AF222" s="4" t="s">
        <v>219</v>
      </c>
    </row>
    <row r="223" spans="29:32" x14ac:dyDescent="0.25">
      <c r="AC223" s="4" t="s">
        <v>227</v>
      </c>
      <c r="AD223" s="2" t="s">
        <v>220</v>
      </c>
      <c r="AE223" s="52">
        <v>0.19562000000000002</v>
      </c>
      <c r="AF223" s="4" t="s">
        <v>219</v>
      </c>
    </row>
    <row r="224" spans="29:32" x14ac:dyDescent="0.25">
      <c r="AC224" s="4" t="s">
        <v>677</v>
      </c>
      <c r="AD224" s="2" t="s">
        <v>220</v>
      </c>
      <c r="AE224" s="52">
        <v>0.14981</v>
      </c>
      <c r="AF224" s="4" t="s">
        <v>219</v>
      </c>
    </row>
    <row r="225" spans="29:32" x14ac:dyDescent="0.25">
      <c r="AC225" s="4" t="s">
        <v>678</v>
      </c>
      <c r="AD225" s="2" t="s">
        <v>220</v>
      </c>
      <c r="AE225" s="52">
        <v>0.2397</v>
      </c>
      <c r="AF225" s="4" t="s">
        <v>219</v>
      </c>
    </row>
    <row r="226" spans="29:32" x14ac:dyDescent="0.25">
      <c r="AC226" s="4" t="s">
        <v>679</v>
      </c>
      <c r="AD226" s="2" t="s">
        <v>220</v>
      </c>
      <c r="AE226" s="52">
        <v>0.43446000000000001</v>
      </c>
      <c r="AF226" s="4" t="s">
        <v>219</v>
      </c>
    </row>
    <row r="227" spans="29:32" x14ac:dyDescent="0.25">
      <c r="AC227" s="3" t="s">
        <v>680</v>
      </c>
      <c r="AD227" s="5" t="s">
        <v>220</v>
      </c>
      <c r="AE227" s="52">
        <v>0.59925000000000006</v>
      </c>
      <c r="AF227" s="3" t="s">
        <v>219</v>
      </c>
    </row>
    <row r="228" spans="29:32" x14ac:dyDescent="0.25">
      <c r="AC228" s="4" t="s">
        <v>681</v>
      </c>
      <c r="AD228" s="2" t="s">
        <v>220</v>
      </c>
      <c r="AE228" s="52">
        <v>0.18078000000000002</v>
      </c>
      <c r="AF228" s="4" t="s">
        <v>219</v>
      </c>
    </row>
    <row r="229" spans="29:32" x14ac:dyDescent="0.25">
      <c r="AC229" s="4" t="s">
        <v>682</v>
      </c>
      <c r="AD229" s="2" t="s">
        <v>220</v>
      </c>
      <c r="AE229" s="52">
        <v>0.13844530000000002</v>
      </c>
      <c r="AF229" s="4" t="s">
        <v>219</v>
      </c>
    </row>
    <row r="230" spans="29:32" x14ac:dyDescent="0.25">
      <c r="AC230" s="4" t="s">
        <v>683</v>
      </c>
      <c r="AD230" s="2" t="s">
        <v>220</v>
      </c>
      <c r="AE230" s="52">
        <v>0.22151000000000001</v>
      </c>
      <c r="AF230" s="4" t="s">
        <v>219</v>
      </c>
    </row>
    <row r="231" spans="29:32" x14ac:dyDescent="0.25">
      <c r="AC231" s="4" t="s">
        <v>684</v>
      </c>
      <c r="AD231" s="2" t="s">
        <v>220</v>
      </c>
      <c r="AE231" s="52">
        <v>0.40149000000000001</v>
      </c>
      <c r="AF231" s="4" t="s">
        <v>219</v>
      </c>
    </row>
    <row r="232" spans="29:32" x14ac:dyDescent="0.25">
      <c r="AC232" s="7" t="s">
        <v>685</v>
      </c>
      <c r="AD232" s="2" t="s">
        <v>220</v>
      </c>
      <c r="AE232" s="52">
        <v>0.55376000000000003</v>
      </c>
      <c r="AF232" s="4" t="s">
        <v>219</v>
      </c>
    </row>
    <row r="233" spans="29:32" x14ac:dyDescent="0.25">
      <c r="AC233" s="31" t="s">
        <v>226</v>
      </c>
      <c r="AD233" s="32" t="s">
        <v>220</v>
      </c>
      <c r="AE233" s="36">
        <v>4.1149999999999999E-2</v>
      </c>
      <c r="AF233" s="31" t="s">
        <v>219</v>
      </c>
    </row>
    <row r="234" spans="29:32" x14ac:dyDescent="0.25">
      <c r="AC234" s="3" t="s">
        <v>686</v>
      </c>
      <c r="AD234" s="2" t="s">
        <v>220</v>
      </c>
      <c r="AE234" s="36">
        <v>5.9699999999999996E-3</v>
      </c>
      <c r="AF234" s="4" t="s">
        <v>219</v>
      </c>
    </row>
    <row r="235" spans="29:32" x14ac:dyDescent="0.25">
      <c r="AC235" s="3" t="s">
        <v>687</v>
      </c>
      <c r="AD235" s="2" t="s">
        <v>220</v>
      </c>
      <c r="AE235" s="36">
        <v>3.508E-2</v>
      </c>
      <c r="AF235" s="4" t="s">
        <v>219</v>
      </c>
    </row>
    <row r="236" spans="29:32" x14ac:dyDescent="0.25">
      <c r="AC236" s="3" t="s">
        <v>688</v>
      </c>
      <c r="AD236" s="2" t="s">
        <v>220</v>
      </c>
      <c r="AE236" s="36">
        <v>3.0839999999999999E-2</v>
      </c>
      <c r="AF236" s="4" t="s">
        <v>219</v>
      </c>
    </row>
    <row r="237" spans="29:32" x14ac:dyDescent="0.25">
      <c r="AC237" s="6" t="s">
        <v>689</v>
      </c>
      <c r="AD237" s="2" t="s">
        <v>225</v>
      </c>
      <c r="AE237" s="37">
        <v>0.17710000000000001</v>
      </c>
      <c r="AF237" s="4" t="s">
        <v>698</v>
      </c>
    </row>
    <row r="238" spans="29:32" x14ac:dyDescent="0.25">
      <c r="AC238" s="6" t="s">
        <v>689</v>
      </c>
      <c r="AD238" s="2" t="s">
        <v>380</v>
      </c>
      <c r="AE238" s="37">
        <v>0.28502</v>
      </c>
      <c r="AF238" s="4" t="s">
        <v>699</v>
      </c>
    </row>
    <row r="239" spans="29:32" x14ac:dyDescent="0.25">
      <c r="AC239" s="6" t="s">
        <v>726</v>
      </c>
      <c r="AD239" s="2" t="s">
        <v>225</v>
      </c>
      <c r="AE239" s="36">
        <v>0.17335999999999999</v>
      </c>
      <c r="AF239" s="4" t="s">
        <v>698</v>
      </c>
    </row>
    <row r="240" spans="29:32" x14ac:dyDescent="0.25">
      <c r="AC240" s="6" t="s">
        <v>727</v>
      </c>
      <c r="AD240" s="2" t="s">
        <v>380</v>
      </c>
      <c r="AE240" s="36">
        <v>0.27900999999999998</v>
      </c>
      <c r="AF240" s="4" t="s">
        <v>699</v>
      </c>
    </row>
    <row r="241" spans="29:32" x14ac:dyDescent="0.25">
      <c r="AC241" s="6" t="s">
        <v>728</v>
      </c>
      <c r="AD241" s="2" t="s">
        <v>225</v>
      </c>
      <c r="AE241" s="36">
        <v>0.14208000000000001</v>
      </c>
      <c r="AF241" s="4" t="s">
        <v>698</v>
      </c>
    </row>
    <row r="242" spans="29:32" x14ac:dyDescent="0.25">
      <c r="AC242" s="6" t="s">
        <v>729</v>
      </c>
      <c r="AD242" s="2" t="s">
        <v>380</v>
      </c>
      <c r="AE242" s="36">
        <v>0.22868000000000002</v>
      </c>
      <c r="AF242" s="4" t="s">
        <v>699</v>
      </c>
    </row>
    <row r="243" spans="29:32" x14ac:dyDescent="0.25">
      <c r="AC243" s="6" t="s">
        <v>730</v>
      </c>
      <c r="AD243" s="2" t="s">
        <v>225</v>
      </c>
      <c r="AE243" s="36">
        <v>0.17061000000000001</v>
      </c>
      <c r="AF243" s="4" t="s">
        <v>698</v>
      </c>
    </row>
    <row r="244" spans="29:32" x14ac:dyDescent="0.25">
      <c r="AC244" s="6" t="s">
        <v>731</v>
      </c>
      <c r="AD244" s="2" t="s">
        <v>380</v>
      </c>
      <c r="AE244" s="36">
        <v>0.27459</v>
      </c>
      <c r="AF244" s="4" t="s">
        <v>699</v>
      </c>
    </row>
    <row r="245" spans="29:32" x14ac:dyDescent="0.25">
      <c r="AC245" s="6" t="s">
        <v>732</v>
      </c>
      <c r="AD245" s="2" t="s">
        <v>225</v>
      </c>
      <c r="AE245" s="36">
        <v>0.20946999999999999</v>
      </c>
      <c r="AF245" s="4" t="s">
        <v>698</v>
      </c>
    </row>
    <row r="246" spans="29:32" x14ac:dyDescent="0.25">
      <c r="AC246" s="6" t="s">
        <v>733</v>
      </c>
      <c r="AD246" s="2" t="s">
        <v>380</v>
      </c>
      <c r="AE246" s="36">
        <v>0.33712999999999999</v>
      </c>
      <c r="AF246" s="4" t="s">
        <v>699</v>
      </c>
    </row>
    <row r="247" spans="29:32" x14ac:dyDescent="0.25">
      <c r="AC247" s="6" t="s">
        <v>734</v>
      </c>
      <c r="AD247" s="2" t="s">
        <v>225</v>
      </c>
      <c r="AE247" s="36">
        <v>0.18084</v>
      </c>
      <c r="AF247" s="4" t="s">
        <v>700</v>
      </c>
    </row>
    <row r="248" spans="29:32" x14ac:dyDescent="0.25">
      <c r="AC248" s="6" t="s">
        <v>735</v>
      </c>
      <c r="AD248" s="2" t="s">
        <v>380</v>
      </c>
      <c r="AE248" s="36">
        <v>0.29103000000000001</v>
      </c>
      <c r="AF248" s="4" t="s">
        <v>699</v>
      </c>
    </row>
    <row r="249" spans="29:32" x14ac:dyDescent="0.25">
      <c r="AC249" s="6" t="s">
        <v>736</v>
      </c>
      <c r="AD249" s="2" t="s">
        <v>225</v>
      </c>
      <c r="AE249" s="36">
        <v>0.15371000000000001</v>
      </c>
      <c r="AF249" s="4" t="s">
        <v>698</v>
      </c>
    </row>
    <row r="250" spans="29:32" x14ac:dyDescent="0.25">
      <c r="AC250" s="6" t="s">
        <v>737</v>
      </c>
      <c r="AD250" s="2" t="s">
        <v>380</v>
      </c>
      <c r="AE250" s="36">
        <v>0.24736</v>
      </c>
      <c r="AF250" s="4" t="s">
        <v>699</v>
      </c>
    </row>
    <row r="251" spans="29:32" x14ac:dyDescent="0.25">
      <c r="AC251" s="6" t="s">
        <v>738</v>
      </c>
      <c r="AD251" s="2" t="s">
        <v>225</v>
      </c>
      <c r="AE251" s="36">
        <v>0.19228000000000001</v>
      </c>
      <c r="AF251" s="4" t="s">
        <v>698</v>
      </c>
    </row>
    <row r="252" spans="29:32" x14ac:dyDescent="0.25">
      <c r="AC252" s="6" t="s">
        <v>739</v>
      </c>
      <c r="AD252" s="2" t="s">
        <v>380</v>
      </c>
      <c r="AE252" s="36">
        <v>0.30945</v>
      </c>
      <c r="AF252" s="4" t="s">
        <v>699</v>
      </c>
    </row>
    <row r="253" spans="29:32" x14ac:dyDescent="0.25">
      <c r="AC253" s="6" t="s">
        <v>740</v>
      </c>
      <c r="AD253" s="2" t="s">
        <v>225</v>
      </c>
      <c r="AE253" s="36">
        <v>0.28294999999999998</v>
      </c>
      <c r="AF253" s="4" t="s">
        <v>698</v>
      </c>
    </row>
    <row r="254" spans="29:32" x14ac:dyDescent="0.25">
      <c r="AC254" s="6" t="s">
        <v>741</v>
      </c>
      <c r="AD254" s="2" t="s">
        <v>380</v>
      </c>
      <c r="AE254" s="36">
        <v>0.45535999999999999</v>
      </c>
      <c r="AF254" s="4" t="s">
        <v>699</v>
      </c>
    </row>
    <row r="255" spans="29:32" x14ac:dyDescent="0.25">
      <c r="AC255" s="6" t="s">
        <v>742</v>
      </c>
      <c r="AD255" s="2" t="s">
        <v>225</v>
      </c>
      <c r="AE255" s="36">
        <v>0.1052</v>
      </c>
      <c r="AF255" s="4" t="s">
        <v>698</v>
      </c>
    </row>
    <row r="256" spans="29:32" x14ac:dyDescent="0.25">
      <c r="AC256" s="6" t="s">
        <v>743</v>
      </c>
      <c r="AD256" s="2" t="s">
        <v>380</v>
      </c>
      <c r="AE256" s="36">
        <v>0.16930000000000001</v>
      </c>
      <c r="AF256" s="4" t="s">
        <v>699</v>
      </c>
    </row>
    <row r="257" spans="29:32" x14ac:dyDescent="0.25">
      <c r="AC257" s="6" t="s">
        <v>744</v>
      </c>
      <c r="AD257" s="2" t="s">
        <v>225</v>
      </c>
      <c r="AE257" s="36">
        <v>0.10895000000000001</v>
      </c>
      <c r="AF257" s="4" t="s">
        <v>698</v>
      </c>
    </row>
    <row r="258" spans="29:32" x14ac:dyDescent="0.25">
      <c r="AC258" s="6" t="s">
        <v>745</v>
      </c>
      <c r="AD258" s="2" t="s">
        <v>380</v>
      </c>
      <c r="AE258" s="36">
        <v>0.17534</v>
      </c>
      <c r="AF258" s="4" t="s">
        <v>699</v>
      </c>
    </row>
    <row r="259" spans="29:32" x14ac:dyDescent="0.25">
      <c r="AC259" s="6" t="s">
        <v>746</v>
      </c>
      <c r="AD259" s="2" t="s">
        <v>225</v>
      </c>
      <c r="AE259" s="36">
        <v>0.13177</v>
      </c>
      <c r="AF259" s="4" t="s">
        <v>698</v>
      </c>
    </row>
    <row r="260" spans="29:32" x14ac:dyDescent="0.25">
      <c r="AC260" s="6" t="s">
        <v>747</v>
      </c>
      <c r="AD260" s="2" t="s">
        <v>380</v>
      </c>
      <c r="AE260" s="36">
        <v>0.21207000000000001</v>
      </c>
      <c r="AF260" s="4" t="s">
        <v>699</v>
      </c>
    </row>
    <row r="261" spans="29:32" x14ac:dyDescent="0.25">
      <c r="AC261" s="6" t="s">
        <v>748</v>
      </c>
      <c r="AD261" s="2" t="s">
        <v>225</v>
      </c>
      <c r="AE261" s="36">
        <v>0.11473</v>
      </c>
      <c r="AF261" s="4" t="s">
        <v>698</v>
      </c>
    </row>
    <row r="262" spans="29:32" x14ac:dyDescent="0.25">
      <c r="AC262" s="7" t="s">
        <v>749</v>
      </c>
      <c r="AD262" s="2" t="s">
        <v>380</v>
      </c>
      <c r="AE262" s="36">
        <v>0.18464000000000003</v>
      </c>
      <c r="AF262" s="4" t="s">
        <v>701</v>
      </c>
    </row>
    <row r="263" spans="29:32" x14ac:dyDescent="0.25">
      <c r="AC263" s="6" t="s">
        <v>750</v>
      </c>
      <c r="AD263" s="2" t="s">
        <v>380</v>
      </c>
      <c r="AE263" s="37">
        <v>0.32027</v>
      </c>
      <c r="AF263" s="4" t="s">
        <v>701</v>
      </c>
    </row>
    <row r="264" spans="29:32" x14ac:dyDescent="0.25">
      <c r="AC264" s="6" t="s">
        <v>751</v>
      </c>
      <c r="AD264" s="2" t="s">
        <v>225</v>
      </c>
      <c r="AE264" s="37">
        <v>0.19900999999999999</v>
      </c>
      <c r="AF264" s="4" t="s">
        <v>700</v>
      </c>
    </row>
    <row r="265" spans="29:32" x14ac:dyDescent="0.25">
      <c r="AC265" s="6" t="s">
        <v>752</v>
      </c>
      <c r="AD265" s="2" t="s">
        <v>225</v>
      </c>
      <c r="AE265" s="53">
        <v>0.14954999999999999</v>
      </c>
      <c r="AF265" s="8" t="s">
        <v>224</v>
      </c>
    </row>
    <row r="266" spans="29:32" x14ac:dyDescent="0.25">
      <c r="AC266" s="6" t="s">
        <v>753</v>
      </c>
      <c r="AD266" s="2" t="s">
        <v>380</v>
      </c>
      <c r="AE266" s="53">
        <v>0.24068000000000001</v>
      </c>
      <c r="AF266" s="4" t="s">
        <v>701</v>
      </c>
    </row>
    <row r="267" spans="29:32" x14ac:dyDescent="0.25">
      <c r="AC267" s="6" t="s">
        <v>754</v>
      </c>
      <c r="AD267" s="2" t="s">
        <v>225</v>
      </c>
      <c r="AE267" s="53">
        <v>0.19455</v>
      </c>
      <c r="AF267" s="8" t="s">
        <v>224</v>
      </c>
    </row>
    <row r="268" spans="29:32" x14ac:dyDescent="0.25">
      <c r="AC268" s="6" t="s">
        <v>755</v>
      </c>
      <c r="AD268" s="2" t="s">
        <v>380</v>
      </c>
      <c r="AE268" s="53">
        <v>0.31309999999999999</v>
      </c>
      <c r="AF268" s="4" t="s">
        <v>701</v>
      </c>
    </row>
    <row r="269" spans="29:32" x14ac:dyDescent="0.25">
      <c r="AC269" s="6" t="s">
        <v>756</v>
      </c>
      <c r="AD269" s="2" t="s">
        <v>225</v>
      </c>
      <c r="AE269" s="53">
        <v>0.27777000000000002</v>
      </c>
      <c r="AF269" s="8" t="s">
        <v>224</v>
      </c>
    </row>
    <row r="270" spans="29:32" x14ac:dyDescent="0.25">
      <c r="AC270" s="6" t="s">
        <v>757</v>
      </c>
      <c r="AD270" s="2" t="s">
        <v>380</v>
      </c>
      <c r="AE270" s="53">
        <v>0.44702999999999998</v>
      </c>
      <c r="AF270" s="8" t="s">
        <v>701</v>
      </c>
    </row>
    <row r="271" spans="29:32" x14ac:dyDescent="0.25">
      <c r="AC271" s="6" t="s">
        <v>758</v>
      </c>
      <c r="AD271" s="2" t="s">
        <v>225</v>
      </c>
      <c r="AE271" s="53">
        <v>0.25213000000000002</v>
      </c>
      <c r="AF271" s="8" t="s">
        <v>224</v>
      </c>
    </row>
    <row r="272" spans="29:32" x14ac:dyDescent="0.25">
      <c r="AC272" s="6" t="s">
        <v>759</v>
      </c>
      <c r="AD272" s="2" t="s">
        <v>380</v>
      </c>
      <c r="AE272" s="53">
        <v>0.40576000000000001</v>
      </c>
      <c r="AF272" s="8" t="s">
        <v>701</v>
      </c>
    </row>
    <row r="273" spans="29:32" x14ac:dyDescent="0.25">
      <c r="AC273" s="6" t="s">
        <v>760</v>
      </c>
      <c r="AD273" s="2" t="s">
        <v>225</v>
      </c>
      <c r="AE273" s="45">
        <v>0.23741000000000001</v>
      </c>
      <c r="AF273" s="8" t="s">
        <v>224</v>
      </c>
    </row>
    <row r="274" spans="29:32" x14ac:dyDescent="0.25">
      <c r="AC274" s="7" t="s">
        <v>761</v>
      </c>
      <c r="AD274" s="2" t="s">
        <v>380</v>
      </c>
      <c r="AE274" s="45">
        <v>0.38207000000000002</v>
      </c>
      <c r="AF274" s="8" t="s">
        <v>701</v>
      </c>
    </row>
    <row r="275" spans="29:32" x14ac:dyDescent="0.25">
      <c r="AC275" s="6" t="s">
        <v>762</v>
      </c>
      <c r="AD275" s="2" t="s">
        <v>225</v>
      </c>
      <c r="AE275" s="45">
        <v>0.22833000000000001</v>
      </c>
      <c r="AF275" s="8" t="s">
        <v>224</v>
      </c>
    </row>
    <row r="276" spans="29:32" x14ac:dyDescent="0.25">
      <c r="AC276" s="6" t="s">
        <v>761</v>
      </c>
      <c r="AD276" s="2" t="s">
        <v>380</v>
      </c>
      <c r="AE276" s="45">
        <v>0.36747000000000002</v>
      </c>
      <c r="AF276" s="8" t="s">
        <v>701</v>
      </c>
    </row>
    <row r="277" spans="29:32" x14ac:dyDescent="0.25">
      <c r="AC277" s="6" t="s">
        <v>763</v>
      </c>
      <c r="AD277" s="2" t="s">
        <v>225</v>
      </c>
      <c r="AE277" s="45">
        <v>0.3846</v>
      </c>
      <c r="AF277" s="8" t="s">
        <v>224</v>
      </c>
    </row>
    <row r="278" spans="29:32" x14ac:dyDescent="0.25">
      <c r="AC278" s="6" t="s">
        <v>764</v>
      </c>
      <c r="AD278" s="2" t="s">
        <v>380</v>
      </c>
      <c r="AE278" s="45">
        <v>0.61895999999999995</v>
      </c>
      <c r="AF278" s="8" t="s">
        <v>701</v>
      </c>
    </row>
    <row r="279" spans="29:32" x14ac:dyDescent="0.25">
      <c r="AC279" s="6" t="s">
        <v>765</v>
      </c>
      <c r="AD279" s="2" t="s">
        <v>225</v>
      </c>
      <c r="AE279" s="45">
        <v>0.23644999999999999</v>
      </c>
      <c r="AF279" s="8" t="s">
        <v>224</v>
      </c>
    </row>
    <row r="280" spans="29:32" x14ac:dyDescent="0.25">
      <c r="AC280" s="6" t="s">
        <v>766</v>
      </c>
      <c r="AD280" s="2" t="s">
        <v>380</v>
      </c>
      <c r="AE280" s="45">
        <v>0.38052999999999998</v>
      </c>
      <c r="AF280" s="8" t="s">
        <v>701</v>
      </c>
    </row>
    <row r="281" spans="29:32" x14ac:dyDescent="0.25">
      <c r="AC281" s="6" t="s">
        <v>767</v>
      </c>
      <c r="AD281" s="2" t="s">
        <v>225</v>
      </c>
      <c r="AE281" s="53">
        <v>0.27244000000000002</v>
      </c>
      <c r="AF281" s="8" t="s">
        <v>224</v>
      </c>
    </row>
    <row r="282" spans="29:32" x14ac:dyDescent="0.25">
      <c r="AC282" s="6" t="s">
        <v>768</v>
      </c>
      <c r="AD282" s="2" t="s">
        <v>380</v>
      </c>
      <c r="AE282" s="53">
        <v>0.43845000000000001</v>
      </c>
      <c r="AF282" s="8" t="s">
        <v>701</v>
      </c>
    </row>
    <row r="283" spans="29:32" x14ac:dyDescent="0.25">
      <c r="AC283" s="6" t="s">
        <v>769</v>
      </c>
      <c r="AD283" s="2" t="s">
        <v>225</v>
      </c>
      <c r="AE283" s="53">
        <v>0.25162000000000001</v>
      </c>
      <c r="AF283" s="8" t="s">
        <v>224</v>
      </c>
    </row>
    <row r="284" spans="29:32" x14ac:dyDescent="0.25">
      <c r="AC284" s="6" t="s">
        <v>770</v>
      </c>
      <c r="AD284" s="2" t="s">
        <v>380</v>
      </c>
      <c r="AE284" s="53">
        <v>0.40494000000000002</v>
      </c>
      <c r="AF284" s="8" t="s">
        <v>701</v>
      </c>
    </row>
    <row r="285" spans="29:32" x14ac:dyDescent="0.25">
      <c r="AC285" s="6" t="s">
        <v>771</v>
      </c>
      <c r="AD285" s="2" t="s">
        <v>225</v>
      </c>
      <c r="AE285" s="36">
        <v>0.11551</v>
      </c>
      <c r="AF285" s="8" t="s">
        <v>224</v>
      </c>
    </row>
    <row r="286" spans="29:32" x14ac:dyDescent="0.25">
      <c r="AC286" s="6" t="s">
        <v>772</v>
      </c>
      <c r="AD286" s="2" t="s">
        <v>380</v>
      </c>
      <c r="AE286" s="36">
        <v>0.18589</v>
      </c>
      <c r="AF286" s="8" t="s">
        <v>701</v>
      </c>
    </row>
    <row r="287" spans="29:32" x14ac:dyDescent="0.25">
      <c r="AC287" s="6" t="s">
        <v>773</v>
      </c>
      <c r="AD287" s="2" t="s">
        <v>225</v>
      </c>
      <c r="AE287" s="45">
        <v>0.79127999999999998</v>
      </c>
      <c r="AF287" s="8" t="s">
        <v>224</v>
      </c>
    </row>
    <row r="288" spans="29:32" x14ac:dyDescent="0.25">
      <c r="AC288" s="6" t="s">
        <v>774</v>
      </c>
      <c r="AD288" s="2" t="s">
        <v>380</v>
      </c>
      <c r="AE288" s="45">
        <v>1.2734399999999999</v>
      </c>
      <c r="AF288" s="4" t="s">
        <v>701</v>
      </c>
    </row>
    <row r="289" spans="29:32" x14ac:dyDescent="0.25">
      <c r="AC289" s="6" t="s">
        <v>775</v>
      </c>
      <c r="AD289" s="2" t="s">
        <v>225</v>
      </c>
      <c r="AE289" s="45">
        <v>0.87458000000000002</v>
      </c>
      <c r="AF289" s="8" t="s">
        <v>224</v>
      </c>
    </row>
    <row r="290" spans="29:32" x14ac:dyDescent="0.25">
      <c r="AC290" s="6" t="s">
        <v>776</v>
      </c>
      <c r="AD290" s="2" t="s">
        <v>380</v>
      </c>
      <c r="AE290" s="45">
        <v>1.4075</v>
      </c>
      <c r="AF290" s="4" t="s">
        <v>701</v>
      </c>
    </row>
    <row r="291" spans="29:32" x14ac:dyDescent="0.25">
      <c r="AC291" s="6" t="s">
        <v>777</v>
      </c>
      <c r="AD291" s="2" t="s">
        <v>225</v>
      </c>
      <c r="AE291" s="45">
        <v>0.83823999999999999</v>
      </c>
      <c r="AF291" s="8" t="s">
        <v>224</v>
      </c>
    </row>
    <row r="292" spans="29:32" x14ac:dyDescent="0.25">
      <c r="AC292" s="6" t="s">
        <v>778</v>
      </c>
      <c r="AD292" s="2" t="s">
        <v>380</v>
      </c>
      <c r="AE292" s="45">
        <v>1.3490200000000001</v>
      </c>
      <c r="AF292" s="8" t="s">
        <v>701</v>
      </c>
    </row>
    <row r="293" spans="29:32" x14ac:dyDescent="0.25">
      <c r="AC293" s="4" t="s">
        <v>223</v>
      </c>
      <c r="AD293" s="2" t="s">
        <v>220</v>
      </c>
      <c r="AE293" s="54">
        <v>0.12076000000000001</v>
      </c>
      <c r="AF293" s="4" t="s">
        <v>219</v>
      </c>
    </row>
    <row r="294" spans="29:32" x14ac:dyDescent="0.25">
      <c r="AC294" s="4" t="s">
        <v>690</v>
      </c>
      <c r="AD294" s="2" t="s">
        <v>220</v>
      </c>
      <c r="AE294" s="54">
        <v>2.7789999999999999E-2</v>
      </c>
      <c r="AF294" s="4" t="s">
        <v>219</v>
      </c>
    </row>
    <row r="295" spans="29:32" x14ac:dyDescent="0.25">
      <c r="AC295" s="4" t="s">
        <v>222</v>
      </c>
      <c r="AD295" s="2" t="s">
        <v>220</v>
      </c>
      <c r="AE295" s="36">
        <v>0.21176</v>
      </c>
      <c r="AF295" s="4" t="s">
        <v>219</v>
      </c>
    </row>
    <row r="296" spans="29:32" x14ac:dyDescent="0.25">
      <c r="AC296" s="4" t="s">
        <v>222</v>
      </c>
      <c r="AD296" s="2" t="s">
        <v>225</v>
      </c>
      <c r="AE296" s="36">
        <v>0.31763999999999998</v>
      </c>
      <c r="AF296" s="4" t="s">
        <v>698</v>
      </c>
    </row>
    <row r="297" spans="29:32" x14ac:dyDescent="0.25">
      <c r="AC297" s="4" t="s">
        <v>221</v>
      </c>
      <c r="AD297" s="2" t="s">
        <v>220</v>
      </c>
      <c r="AE297" s="36">
        <v>0.15018000000000001</v>
      </c>
      <c r="AF297" s="4" t="s">
        <v>219</v>
      </c>
    </row>
    <row r="298" spans="29:32" x14ac:dyDescent="0.25">
      <c r="AC298" s="4" t="s">
        <v>691</v>
      </c>
      <c r="AD298" s="2" t="s">
        <v>220</v>
      </c>
      <c r="AE298" s="53">
        <v>0.112863</v>
      </c>
      <c r="AF298" s="4" t="s">
        <v>219</v>
      </c>
    </row>
    <row r="299" spans="29:32" x14ac:dyDescent="0.25">
      <c r="AC299" s="8" t="s">
        <v>692</v>
      </c>
      <c r="AD299" s="2" t="s">
        <v>220</v>
      </c>
      <c r="AE299" s="53">
        <v>1.8737999999999998E-2</v>
      </c>
      <c r="AF299" s="4" t="s">
        <v>219</v>
      </c>
    </row>
    <row r="300" spans="29:32" x14ac:dyDescent="0.25">
      <c r="AC300" s="8" t="s">
        <v>693</v>
      </c>
      <c r="AD300" s="2" t="s">
        <v>220</v>
      </c>
      <c r="AE300" s="53">
        <v>0.12951799999999999</v>
      </c>
      <c r="AF300" s="4" t="s">
        <v>219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09"/>
  <sheetViews>
    <sheetView showGridLines="0" topLeftCell="A17" zoomScale="60" zoomScaleNormal="60" workbookViewId="0">
      <selection activeCell="N56" sqref="N56"/>
    </sheetView>
  </sheetViews>
  <sheetFormatPr defaultColWidth="9.140625" defaultRowHeight="14.25" x14ac:dyDescent="0.2"/>
  <cols>
    <col min="1" max="1" width="3" style="396" customWidth="1"/>
    <col min="2" max="2" width="9.140625" style="319"/>
    <col min="3" max="3" width="36.140625" style="319" customWidth="1"/>
    <col min="4" max="4" width="19.140625" style="319" customWidth="1"/>
    <col min="5" max="5" width="21.85546875" style="319" customWidth="1"/>
    <col min="6" max="6" width="21.5703125" style="319" customWidth="1"/>
    <col min="7" max="7" width="20.140625" style="319" customWidth="1"/>
    <col min="8" max="8" width="17.85546875" style="319" customWidth="1"/>
    <col min="9" max="9" width="19.85546875" style="319" customWidth="1"/>
    <col min="10" max="10" width="20.42578125" style="319" customWidth="1"/>
    <col min="11" max="13" width="17.85546875" style="318" customWidth="1"/>
    <col min="14" max="14" width="34.42578125" style="264" customWidth="1"/>
    <col min="15" max="15" width="25" style="264" customWidth="1"/>
    <col min="16" max="16" width="21.42578125" style="318" customWidth="1"/>
    <col min="17" max="17" width="25.42578125" style="318" customWidth="1"/>
    <col min="18" max="20" width="19.42578125" style="318" customWidth="1"/>
    <col min="21" max="21" width="27.140625" style="318" customWidth="1"/>
    <col min="22" max="22" width="33.140625" style="318" customWidth="1"/>
    <col min="23" max="23" width="30" style="319" customWidth="1"/>
    <col min="24" max="16384" width="9.140625" style="319"/>
  </cols>
  <sheetData>
    <row r="2" spans="1:26" x14ac:dyDescent="0.2">
      <c r="A2" s="316"/>
      <c r="B2" s="317"/>
      <c r="C2" s="317"/>
      <c r="D2" s="317"/>
      <c r="E2" s="317"/>
      <c r="F2" s="317"/>
      <c r="G2" s="317"/>
      <c r="H2" s="317"/>
      <c r="I2" s="317"/>
      <c r="J2" s="317"/>
    </row>
    <row r="3" spans="1:26" ht="15" customHeight="1" x14ac:dyDescent="0.2">
      <c r="A3" s="316"/>
      <c r="B3" s="426"/>
      <c r="C3" s="427"/>
      <c r="D3" s="427"/>
      <c r="E3" s="427"/>
      <c r="F3" s="427"/>
      <c r="G3" s="427"/>
      <c r="H3" s="427"/>
      <c r="I3" s="427"/>
      <c r="J3" s="427"/>
      <c r="K3" s="427"/>
      <c r="L3" s="427"/>
      <c r="M3" s="427"/>
      <c r="N3" s="428"/>
      <c r="O3" s="428"/>
      <c r="P3" s="427"/>
      <c r="Q3" s="427"/>
      <c r="R3" s="427"/>
      <c r="S3" s="427"/>
      <c r="T3" s="427"/>
      <c r="U3" s="427"/>
      <c r="V3" s="427"/>
      <c r="W3" s="427"/>
      <c r="X3" s="429"/>
    </row>
    <row r="4" spans="1:26" s="321" customFormat="1" ht="15" customHeight="1" x14ac:dyDescent="0.2">
      <c r="A4" s="317"/>
      <c r="B4" s="430" t="s">
        <v>51</v>
      </c>
      <c r="C4" s="431"/>
      <c r="D4" s="431"/>
      <c r="E4" s="431"/>
      <c r="F4" s="431"/>
      <c r="G4" s="431"/>
      <c r="H4" s="431"/>
      <c r="I4" s="431"/>
      <c r="J4" s="431"/>
      <c r="K4" s="431"/>
      <c r="L4" s="431"/>
      <c r="M4" s="431"/>
      <c r="N4" s="432"/>
      <c r="O4" s="432"/>
      <c r="P4" s="431"/>
      <c r="Q4" s="431"/>
      <c r="R4" s="431"/>
      <c r="S4" s="431"/>
      <c r="T4" s="431"/>
      <c r="U4" s="431"/>
      <c r="V4" s="431"/>
      <c r="W4" s="431"/>
      <c r="X4" s="433"/>
      <c r="Y4" s="320"/>
    </row>
    <row r="5" spans="1:26" s="321" customFormat="1" ht="15.75" customHeight="1" x14ac:dyDescent="0.2">
      <c r="A5" s="317"/>
      <c r="B5" s="434"/>
      <c r="C5" s="435"/>
      <c r="D5" s="435"/>
      <c r="E5" s="435"/>
      <c r="F5" s="435"/>
      <c r="G5" s="435"/>
      <c r="H5" s="435"/>
      <c r="I5" s="435"/>
      <c r="J5" s="435"/>
      <c r="K5" s="435"/>
      <c r="L5" s="435"/>
      <c r="M5" s="435"/>
      <c r="N5" s="436"/>
      <c r="O5" s="436"/>
      <c r="P5" s="435"/>
      <c r="Q5" s="435"/>
      <c r="R5" s="435"/>
      <c r="S5" s="435"/>
      <c r="T5" s="435"/>
      <c r="U5" s="435"/>
      <c r="V5" s="435"/>
      <c r="W5" s="435"/>
      <c r="X5" s="437"/>
      <c r="Y5" s="320"/>
    </row>
    <row r="6" spans="1:26" s="321" customFormat="1" ht="15" x14ac:dyDescent="0.2">
      <c r="A6" s="317"/>
      <c r="B6" s="438"/>
      <c r="C6" s="439"/>
      <c r="D6" s="439"/>
      <c r="E6" s="439"/>
      <c r="F6" s="439"/>
      <c r="G6" s="439"/>
      <c r="H6" s="439"/>
      <c r="I6" s="439"/>
      <c r="J6" s="439"/>
      <c r="K6" s="440"/>
      <c r="L6" s="440"/>
      <c r="M6" s="440"/>
      <c r="N6" s="441"/>
      <c r="O6" s="441"/>
      <c r="P6" s="318"/>
      <c r="Q6" s="318"/>
      <c r="R6" s="318"/>
      <c r="S6" s="318"/>
      <c r="T6" s="318"/>
      <c r="U6" s="318"/>
      <c r="V6" s="318"/>
      <c r="W6" s="322"/>
      <c r="X6" s="323"/>
    </row>
    <row r="7" spans="1:26" s="321" customFormat="1" ht="15.75" thickBot="1" x14ac:dyDescent="0.25">
      <c r="A7" s="317"/>
      <c r="B7" s="442"/>
      <c r="C7" s="443" t="s">
        <v>41</v>
      </c>
      <c r="D7" s="443"/>
      <c r="E7" s="443"/>
      <c r="F7" s="443"/>
      <c r="G7" s="443"/>
      <c r="H7" s="443"/>
      <c r="I7" s="443"/>
      <c r="J7" s="443"/>
      <c r="K7" s="443"/>
      <c r="L7" s="443"/>
      <c r="M7" s="443"/>
      <c r="N7" s="444"/>
      <c r="O7" s="444"/>
      <c r="P7" s="443"/>
      <c r="Q7" s="443"/>
      <c r="R7" s="443"/>
      <c r="S7" s="443"/>
      <c r="T7" s="443"/>
      <c r="U7" s="443"/>
      <c r="V7" s="443"/>
      <c r="W7" s="443"/>
      <c r="X7" s="445"/>
      <c r="Y7" s="320"/>
    </row>
    <row r="8" spans="1:26" s="329" customFormat="1" x14ac:dyDescent="0.2">
      <c r="A8" s="319"/>
      <c r="B8" s="324"/>
      <c r="C8" s="325"/>
      <c r="D8" s="326"/>
      <c r="E8" s="326"/>
      <c r="F8" s="326"/>
      <c r="G8" s="326"/>
      <c r="H8" s="326"/>
      <c r="I8" s="326"/>
      <c r="J8" s="326"/>
      <c r="K8" s="326"/>
      <c r="L8" s="326"/>
      <c r="M8" s="326"/>
      <c r="N8" s="327"/>
      <c r="O8" s="327"/>
      <c r="P8" s="326"/>
      <c r="Q8" s="326"/>
      <c r="R8" s="326"/>
      <c r="S8" s="326"/>
      <c r="T8" s="326"/>
      <c r="U8" s="326"/>
      <c r="V8" s="326"/>
      <c r="W8" s="326"/>
      <c r="X8" s="328"/>
      <c r="Y8" s="319"/>
      <c r="Z8" s="319"/>
    </row>
    <row r="9" spans="1:26" s="321" customFormat="1" ht="15" x14ac:dyDescent="0.25">
      <c r="A9" s="330"/>
      <c r="B9" s="331"/>
      <c r="C9" s="332" t="s">
        <v>653</v>
      </c>
      <c r="D9" s="333"/>
      <c r="E9" s="333"/>
      <c r="F9" s="333"/>
      <c r="G9" s="333"/>
      <c r="H9" s="333"/>
      <c r="I9" s="333"/>
      <c r="J9" s="333"/>
      <c r="K9" s="333"/>
      <c r="L9" s="333"/>
      <c r="M9" s="333"/>
      <c r="N9" s="334"/>
      <c r="O9" s="334"/>
      <c r="P9" s="326"/>
      <c r="Q9" s="326"/>
      <c r="R9" s="326"/>
      <c r="S9" s="326"/>
      <c r="T9" s="326"/>
      <c r="U9" s="326"/>
      <c r="V9" s="326"/>
      <c r="W9" s="326"/>
      <c r="X9" s="328"/>
      <c r="Y9" s="320"/>
    </row>
    <row r="10" spans="1:26" s="321" customFormat="1" ht="17.25" customHeight="1" x14ac:dyDescent="0.35">
      <c r="A10" s="330"/>
      <c r="B10" s="331"/>
      <c r="C10" s="326" t="s">
        <v>960</v>
      </c>
      <c r="D10" s="333"/>
      <c r="E10" s="333"/>
      <c r="F10" s="333"/>
      <c r="G10" s="333"/>
      <c r="H10" s="333"/>
      <c r="I10" s="333"/>
      <c r="J10" s="333"/>
      <c r="K10" s="333"/>
      <c r="L10" s="333"/>
      <c r="M10" s="333"/>
      <c r="N10" s="334"/>
      <c r="O10" s="334"/>
      <c r="P10" s="326"/>
      <c r="Q10" s="326"/>
      <c r="R10" s="326"/>
      <c r="S10" s="326"/>
      <c r="T10" s="326"/>
      <c r="U10" s="326"/>
      <c r="V10" s="326"/>
      <c r="W10" s="326"/>
      <c r="X10" s="328"/>
      <c r="Y10" s="320"/>
    </row>
    <row r="11" spans="1:26" s="321" customFormat="1" ht="18" customHeight="1" x14ac:dyDescent="0.25">
      <c r="A11" s="330"/>
      <c r="B11" s="331"/>
      <c r="C11" s="335" t="s">
        <v>961</v>
      </c>
      <c r="D11" s="336"/>
      <c r="E11" s="336"/>
      <c r="F11" s="336"/>
      <c r="G11" s="336"/>
      <c r="H11" s="336"/>
      <c r="I11" s="336"/>
      <c r="J11" s="336"/>
      <c r="K11" s="336"/>
      <c r="L11" s="336"/>
      <c r="M11" s="336"/>
      <c r="N11" s="337"/>
      <c r="O11" s="337"/>
      <c r="P11" s="326"/>
      <c r="Q11" s="326"/>
      <c r="R11" s="326"/>
      <c r="S11" s="326"/>
      <c r="T11" s="326"/>
      <c r="U11" s="326"/>
      <c r="V11" s="326"/>
      <c r="W11" s="326"/>
      <c r="X11" s="328"/>
      <c r="Y11" s="320"/>
    </row>
    <row r="12" spans="1:26" s="321" customFormat="1" ht="18" customHeight="1" x14ac:dyDescent="0.25">
      <c r="A12" s="330"/>
      <c r="B12" s="331"/>
      <c r="C12" s="335" t="s">
        <v>962</v>
      </c>
      <c r="D12" s="336"/>
      <c r="E12" s="336"/>
      <c r="F12" s="336"/>
      <c r="G12" s="336"/>
      <c r="H12" s="336"/>
      <c r="I12" s="336"/>
      <c r="J12" s="336"/>
      <c r="K12" s="336"/>
      <c r="L12" s="336"/>
      <c r="M12" s="336"/>
      <c r="N12" s="337"/>
      <c r="O12" s="337"/>
      <c r="P12" s="326"/>
      <c r="Q12" s="326"/>
      <c r="R12" s="326"/>
      <c r="S12" s="326"/>
      <c r="T12" s="326"/>
      <c r="U12" s="326"/>
      <c r="V12" s="326"/>
      <c r="W12" s="326"/>
      <c r="X12" s="328"/>
      <c r="Y12" s="320"/>
    </row>
    <row r="13" spans="1:26" s="321" customFormat="1" ht="33" customHeight="1" thickBot="1" x14ac:dyDescent="0.3">
      <c r="A13" s="330"/>
      <c r="B13" s="331"/>
      <c r="C13" s="338"/>
      <c r="D13" s="336"/>
      <c r="E13" s="336"/>
      <c r="F13" s="336"/>
      <c r="G13" s="336"/>
      <c r="H13" s="336"/>
      <c r="I13" s="336"/>
      <c r="J13" s="336"/>
      <c r="K13" s="336"/>
      <c r="L13" s="336"/>
      <c r="M13" s="336"/>
      <c r="N13" s="337"/>
      <c r="O13" s="337"/>
      <c r="P13" s="326"/>
      <c r="Q13" s="326"/>
      <c r="R13" s="326"/>
      <c r="S13" s="326"/>
      <c r="T13" s="326"/>
      <c r="U13" s="326"/>
      <c r="V13" s="326"/>
      <c r="W13" s="326"/>
      <c r="X13" s="328"/>
      <c r="Y13" s="320"/>
    </row>
    <row r="14" spans="1:26" s="321" customFormat="1" ht="44.25" customHeight="1" x14ac:dyDescent="0.25">
      <c r="A14" s="330"/>
      <c r="B14" s="331"/>
      <c r="C14" s="339" t="s">
        <v>24</v>
      </c>
      <c r="D14" s="340"/>
      <c r="E14" s="336"/>
      <c r="F14" s="336"/>
      <c r="G14" s="336"/>
      <c r="H14" s="336"/>
      <c r="I14" s="333"/>
      <c r="J14" s="333"/>
      <c r="K14" s="335"/>
      <c r="L14" s="336"/>
      <c r="M14" s="336"/>
      <c r="N14" s="337"/>
      <c r="O14" s="337"/>
      <c r="P14" s="326"/>
      <c r="Q14" s="326"/>
      <c r="R14" s="326"/>
      <c r="S14" s="326"/>
      <c r="T14" s="326"/>
      <c r="U14" s="326"/>
      <c r="V14" s="326"/>
      <c r="W14" s="326"/>
      <c r="X14" s="328"/>
      <c r="Y14" s="320"/>
    </row>
    <row r="15" spans="1:26" s="321" customFormat="1" ht="42" customHeight="1" thickBot="1" x14ac:dyDescent="0.3">
      <c r="A15" s="330"/>
      <c r="B15" s="331"/>
      <c r="C15" s="341" t="s">
        <v>39</v>
      </c>
      <c r="D15" s="342"/>
      <c r="E15" s="336"/>
      <c r="F15" s="336"/>
      <c r="G15" s="336"/>
      <c r="H15" s="336"/>
      <c r="I15" s="333"/>
      <c r="J15" s="333"/>
      <c r="K15" s="335"/>
      <c r="L15" s="336"/>
      <c r="M15" s="336"/>
      <c r="N15" s="337"/>
      <c r="O15" s="337"/>
      <c r="P15" s="326"/>
      <c r="Q15" s="326"/>
      <c r="R15" s="326"/>
      <c r="S15" s="326"/>
      <c r="T15" s="326"/>
      <c r="U15" s="326"/>
      <c r="V15" s="326"/>
      <c r="W15" s="326"/>
      <c r="X15" s="328"/>
      <c r="Y15" s="320"/>
    </row>
    <row r="16" spans="1:26" s="321" customFormat="1" ht="35.25" customHeight="1" thickBot="1" x14ac:dyDescent="0.3">
      <c r="A16" s="330"/>
      <c r="B16" s="343"/>
      <c r="C16" s="344" t="s">
        <v>25</v>
      </c>
      <c r="D16" s="345">
        <v>2008</v>
      </c>
      <c r="E16" s="345">
        <v>2009</v>
      </c>
      <c r="F16" s="345">
        <v>2010</v>
      </c>
      <c r="G16" s="345">
        <v>2011</v>
      </c>
      <c r="H16" s="345">
        <v>2012</v>
      </c>
      <c r="I16" s="345">
        <v>2013</v>
      </c>
      <c r="J16" s="345">
        <v>2014</v>
      </c>
      <c r="K16" s="345">
        <v>2015</v>
      </c>
      <c r="L16" s="345">
        <v>2016</v>
      </c>
      <c r="M16" s="345">
        <v>2017</v>
      </c>
      <c r="N16" s="346">
        <v>2018</v>
      </c>
      <c r="O16" s="346">
        <v>2019</v>
      </c>
      <c r="P16" s="345" t="s">
        <v>9</v>
      </c>
      <c r="Q16" s="347" t="s">
        <v>8</v>
      </c>
      <c r="R16" s="326"/>
      <c r="S16" s="326"/>
      <c r="T16" s="326"/>
      <c r="U16" s="326"/>
      <c r="V16" s="326"/>
      <c r="W16" s="326"/>
      <c r="X16" s="328"/>
      <c r="Y16" s="320"/>
    </row>
    <row r="17" spans="1:25" s="321" customFormat="1" ht="36" customHeight="1" x14ac:dyDescent="0.25">
      <c r="A17" s="330"/>
      <c r="B17" s="343"/>
      <c r="C17" s="348" t="s">
        <v>52</v>
      </c>
      <c r="D17" s="349"/>
      <c r="E17" s="350"/>
      <c r="F17" s="350"/>
      <c r="G17" s="350"/>
      <c r="H17" s="350"/>
      <c r="I17" s="350"/>
      <c r="J17" s="350"/>
      <c r="K17" s="350"/>
      <c r="L17" s="350"/>
      <c r="M17" s="350"/>
      <c r="N17" s="351"/>
      <c r="O17" s="351"/>
      <c r="P17" s="352" t="s">
        <v>49</v>
      </c>
      <c r="Q17" s="353"/>
      <c r="R17" s="326"/>
      <c r="S17" s="326"/>
      <c r="T17" s="326"/>
      <c r="U17" s="326"/>
      <c r="V17" s="326"/>
      <c r="W17" s="326"/>
      <c r="X17" s="328"/>
      <c r="Y17" s="320"/>
    </row>
    <row r="18" spans="1:25" s="321" customFormat="1" ht="31.7" customHeight="1" x14ac:dyDescent="0.25">
      <c r="A18" s="330"/>
      <c r="B18" s="343"/>
      <c r="C18" s="348" t="s">
        <v>13</v>
      </c>
      <c r="D18" s="349"/>
      <c r="E18" s="349"/>
      <c r="F18" s="349"/>
      <c r="G18" s="349"/>
      <c r="H18" s="349"/>
      <c r="I18" s="349"/>
      <c r="J18" s="349"/>
      <c r="K18" s="349"/>
      <c r="L18" s="349"/>
      <c r="M18" s="349"/>
      <c r="N18" s="354"/>
      <c r="O18" s="354"/>
      <c r="P18" s="355" t="s">
        <v>49</v>
      </c>
      <c r="Q18" s="356"/>
      <c r="R18" s="326"/>
      <c r="S18" s="326"/>
      <c r="T18" s="326"/>
      <c r="U18" s="326"/>
      <c r="V18" s="326"/>
      <c r="W18" s="326"/>
      <c r="X18" s="328"/>
      <c r="Y18" s="320"/>
    </row>
    <row r="19" spans="1:25" s="321" customFormat="1" ht="30" customHeight="1" x14ac:dyDescent="0.25">
      <c r="A19" s="330"/>
      <c r="B19" s="343"/>
      <c r="C19" s="348" t="s">
        <v>14</v>
      </c>
      <c r="D19" s="349"/>
      <c r="E19" s="349"/>
      <c r="F19" s="349"/>
      <c r="G19" s="349"/>
      <c r="H19" s="349"/>
      <c r="I19" s="349"/>
      <c r="J19" s="349"/>
      <c r="K19" s="349"/>
      <c r="L19" s="349"/>
      <c r="M19" s="349"/>
      <c r="N19" s="354"/>
      <c r="O19" s="354"/>
      <c r="P19" s="355" t="s">
        <v>49</v>
      </c>
      <c r="Q19" s="356"/>
      <c r="R19" s="326"/>
      <c r="S19" s="326"/>
      <c r="T19" s="326"/>
      <c r="U19" s="326"/>
      <c r="V19" s="326"/>
      <c r="W19" s="326"/>
      <c r="X19" s="328"/>
      <c r="Y19" s="320"/>
    </row>
    <row r="20" spans="1:25" s="321" customFormat="1" ht="28.5" customHeight="1" x14ac:dyDescent="0.25">
      <c r="A20" s="330"/>
      <c r="B20" s="343"/>
      <c r="C20" s="348" t="s">
        <v>15</v>
      </c>
      <c r="D20" s="349"/>
      <c r="E20" s="349"/>
      <c r="F20" s="349"/>
      <c r="G20" s="349"/>
      <c r="H20" s="349"/>
      <c r="I20" s="349"/>
      <c r="J20" s="349"/>
      <c r="K20" s="349"/>
      <c r="L20" s="349"/>
      <c r="M20" s="349"/>
      <c r="N20" s="354"/>
      <c r="O20" s="354"/>
      <c r="P20" s="355" t="s">
        <v>49</v>
      </c>
      <c r="Q20" s="356"/>
      <c r="R20" s="326"/>
      <c r="S20" s="326"/>
      <c r="T20" s="326"/>
      <c r="U20" s="326"/>
      <c r="V20" s="326"/>
      <c r="W20" s="326"/>
      <c r="X20" s="328"/>
      <c r="Y20" s="320"/>
    </row>
    <row r="21" spans="1:25" s="321" customFormat="1" ht="36.950000000000003" customHeight="1" x14ac:dyDescent="0.25">
      <c r="A21" s="330"/>
      <c r="B21" s="343"/>
      <c r="C21" s="357" t="s">
        <v>16</v>
      </c>
      <c r="D21" s="358"/>
      <c r="E21" s="358"/>
      <c r="F21" s="358"/>
      <c r="G21" s="358"/>
      <c r="H21" s="358"/>
      <c r="I21" s="358"/>
      <c r="J21" s="358"/>
      <c r="K21" s="358"/>
      <c r="L21" s="358"/>
      <c r="M21" s="358"/>
      <c r="N21" s="359"/>
      <c r="O21" s="359"/>
      <c r="P21" s="360" t="s">
        <v>50</v>
      </c>
      <c r="Q21" s="361"/>
      <c r="R21" s="326"/>
      <c r="S21" s="326"/>
      <c r="T21" s="326"/>
      <c r="U21" s="326"/>
      <c r="V21" s="326"/>
      <c r="W21" s="326"/>
      <c r="X21" s="328"/>
      <c r="Y21" s="320"/>
    </row>
    <row r="22" spans="1:25" s="321" customFormat="1" ht="29.25" customHeight="1" x14ac:dyDescent="0.25">
      <c r="A22" s="330"/>
      <c r="B22" s="343"/>
      <c r="C22" s="348" t="s">
        <v>3</v>
      </c>
      <c r="D22" s="349"/>
      <c r="E22" s="349"/>
      <c r="F22" s="349"/>
      <c r="G22" s="349"/>
      <c r="H22" s="349"/>
      <c r="I22" s="349"/>
      <c r="J22" s="349"/>
      <c r="K22" s="349"/>
      <c r="L22" s="349"/>
      <c r="M22" s="349"/>
      <c r="N22" s="354"/>
      <c r="O22" s="354"/>
      <c r="P22" s="355" t="s">
        <v>1</v>
      </c>
      <c r="Q22" s="356"/>
      <c r="R22" s="326"/>
      <c r="S22" s="326"/>
      <c r="T22" s="326"/>
      <c r="U22" s="326"/>
      <c r="V22" s="326"/>
      <c r="W22" s="326"/>
      <c r="X22" s="328"/>
      <c r="Y22" s="320"/>
    </row>
    <row r="23" spans="1:25" s="321" customFormat="1" ht="25.5" customHeight="1" x14ac:dyDescent="0.25">
      <c r="A23" s="330"/>
      <c r="B23" s="343"/>
      <c r="C23" s="348" t="s">
        <v>791</v>
      </c>
      <c r="D23" s="349"/>
      <c r="E23" s="349"/>
      <c r="F23" s="349"/>
      <c r="G23" s="349"/>
      <c r="H23" s="349"/>
      <c r="I23" s="349"/>
      <c r="J23" s="349"/>
      <c r="K23" s="349"/>
      <c r="L23" s="349"/>
      <c r="M23" s="349"/>
      <c r="N23" s="354"/>
      <c r="O23" s="354"/>
      <c r="P23" s="355" t="s">
        <v>49</v>
      </c>
      <c r="Q23" s="356"/>
      <c r="R23" s="326"/>
      <c r="S23" s="326"/>
      <c r="T23" s="326"/>
      <c r="U23" s="326"/>
      <c r="V23" s="326"/>
      <c r="W23" s="326"/>
      <c r="X23" s="328"/>
      <c r="Y23" s="320"/>
    </row>
    <row r="24" spans="1:25" s="321" customFormat="1" ht="26.25" customHeight="1" thickBot="1" x14ac:dyDescent="0.3">
      <c r="A24" s="330"/>
      <c r="B24" s="343"/>
      <c r="C24" s="362" t="s">
        <v>27</v>
      </c>
      <c r="D24" s="363"/>
      <c r="E24" s="363"/>
      <c r="F24" s="363"/>
      <c r="G24" s="363"/>
      <c r="H24" s="363"/>
      <c r="I24" s="363"/>
      <c r="J24" s="363"/>
      <c r="K24" s="363"/>
      <c r="L24" s="363"/>
      <c r="M24" s="363"/>
      <c r="N24" s="364"/>
      <c r="O24" s="364"/>
      <c r="P24" s="365" t="s">
        <v>1</v>
      </c>
      <c r="Q24" s="366"/>
      <c r="R24" s="326"/>
      <c r="S24" s="326"/>
      <c r="T24" s="326"/>
      <c r="U24" s="326"/>
      <c r="V24" s="326"/>
      <c r="W24" s="326"/>
      <c r="X24" s="328"/>
      <c r="Y24" s="320"/>
    </row>
    <row r="25" spans="1:25" s="321" customFormat="1" ht="18" customHeight="1" x14ac:dyDescent="0.25">
      <c r="A25" s="330"/>
      <c r="B25" s="331"/>
      <c r="C25" s="367"/>
      <c r="D25" s="368"/>
      <c r="E25" s="368"/>
      <c r="F25" s="368"/>
      <c r="G25" s="368"/>
      <c r="H25" s="368"/>
      <c r="I25" s="333"/>
      <c r="J25" s="333"/>
      <c r="K25" s="367"/>
      <c r="L25" s="368"/>
      <c r="M25" s="368"/>
      <c r="N25" s="369"/>
      <c r="O25" s="369"/>
      <c r="P25" s="326"/>
      <c r="Q25" s="326"/>
      <c r="R25" s="326"/>
      <c r="S25" s="326"/>
      <c r="T25" s="326"/>
      <c r="U25" s="326"/>
      <c r="V25" s="326"/>
      <c r="W25" s="326"/>
      <c r="X25" s="328"/>
      <c r="Y25" s="320"/>
    </row>
    <row r="26" spans="1:25" s="321" customFormat="1" ht="18" customHeight="1" x14ac:dyDescent="0.25">
      <c r="A26" s="330"/>
      <c r="B26" s="331"/>
      <c r="C26" s="370" t="s">
        <v>641</v>
      </c>
      <c r="D26" s="368"/>
      <c r="E26" s="368"/>
      <c r="F26" s="368"/>
      <c r="G26" s="368"/>
      <c r="H26" s="368"/>
      <c r="I26" s="333"/>
      <c r="J26" s="333"/>
      <c r="K26" s="367"/>
      <c r="L26" s="368"/>
      <c r="M26" s="368"/>
      <c r="N26" s="369"/>
      <c r="O26" s="369"/>
      <c r="P26" s="326"/>
      <c r="Q26" s="326"/>
      <c r="R26" s="326"/>
      <c r="S26" s="326"/>
      <c r="T26" s="326"/>
      <c r="U26" s="326"/>
      <c r="V26" s="326"/>
      <c r="W26" s="326"/>
      <c r="X26" s="328"/>
      <c r="Y26" s="320"/>
    </row>
    <row r="27" spans="1:25" s="321" customFormat="1" ht="18" customHeight="1" x14ac:dyDescent="0.25">
      <c r="A27" s="330"/>
      <c r="B27" s="331"/>
      <c r="C27" s="371" t="s">
        <v>558</v>
      </c>
      <c r="D27" s="368"/>
      <c r="E27" s="368"/>
      <c r="F27" s="368"/>
      <c r="G27" s="368"/>
      <c r="H27" s="368"/>
      <c r="I27" s="333"/>
      <c r="J27" s="333"/>
      <c r="K27" s="367"/>
      <c r="L27" s="368"/>
      <c r="M27" s="368"/>
      <c r="N27" s="369"/>
      <c r="O27" s="369"/>
      <c r="P27" s="326"/>
      <c r="Q27" s="326"/>
      <c r="R27" s="326"/>
      <c r="S27" s="326"/>
      <c r="T27" s="326"/>
      <c r="U27" s="326"/>
      <c r="V27" s="326"/>
      <c r="W27" s="326"/>
      <c r="X27" s="328"/>
      <c r="Y27" s="320"/>
    </row>
    <row r="28" spans="1:25" s="321" customFormat="1" ht="33.75" customHeight="1" thickBot="1" x14ac:dyDescent="0.3">
      <c r="A28" s="330"/>
      <c r="B28" s="331"/>
      <c r="C28" s="372"/>
      <c r="D28" s="368"/>
      <c r="E28" s="368"/>
      <c r="F28" s="368"/>
      <c r="G28" s="368"/>
      <c r="H28" s="368"/>
      <c r="I28" s="333"/>
      <c r="J28" s="333"/>
      <c r="K28" s="367"/>
      <c r="L28" s="368"/>
      <c r="M28" s="368"/>
      <c r="N28" s="369"/>
      <c r="O28" s="369"/>
      <c r="P28" s="368"/>
      <c r="Q28" s="326"/>
      <c r="R28" s="326"/>
      <c r="S28" s="326"/>
      <c r="T28" s="326"/>
      <c r="U28" s="326"/>
      <c r="V28" s="326"/>
      <c r="W28" s="326"/>
      <c r="X28" s="328"/>
      <c r="Y28" s="320"/>
    </row>
    <row r="29" spans="1:25" s="321" customFormat="1" ht="50.25" customHeight="1" thickBot="1" x14ac:dyDescent="0.3">
      <c r="A29" s="330"/>
      <c r="B29" s="331"/>
      <c r="C29" s="373" t="s">
        <v>25</v>
      </c>
      <c r="D29" s="566" t="s">
        <v>28</v>
      </c>
      <c r="E29" s="567"/>
      <c r="F29" s="563"/>
      <c r="G29" s="344" t="s">
        <v>30</v>
      </c>
      <c r="H29" s="345" t="s">
        <v>29</v>
      </c>
      <c r="I29" s="345" t="s">
        <v>642</v>
      </c>
      <c r="J29" s="345" t="s">
        <v>643</v>
      </c>
      <c r="K29" s="345" t="s">
        <v>644</v>
      </c>
      <c r="L29" s="345" t="s">
        <v>36</v>
      </c>
      <c r="M29" s="345" t="s">
        <v>35</v>
      </c>
      <c r="N29" s="589" t="s">
        <v>8</v>
      </c>
      <c r="O29" s="590"/>
      <c r="P29" s="326"/>
      <c r="Q29" s="326"/>
      <c r="R29" s="326"/>
      <c r="S29" s="326"/>
      <c r="T29" s="326"/>
      <c r="U29" s="326"/>
      <c r="V29" s="326"/>
      <c r="W29" s="326"/>
      <c r="X29" s="328"/>
      <c r="Y29" s="320"/>
    </row>
    <row r="30" spans="1:25" s="321" customFormat="1" ht="46.5" customHeight="1" x14ac:dyDescent="0.25">
      <c r="A30" s="330"/>
      <c r="B30" s="331"/>
      <c r="C30" s="374"/>
      <c r="D30" s="593"/>
      <c r="E30" s="593"/>
      <c r="F30" s="593"/>
      <c r="G30" s="375"/>
      <c r="H30" s="376"/>
      <c r="I30" s="377"/>
      <c r="J30" s="378"/>
      <c r="K30" s="377"/>
      <c r="L30" s="378"/>
      <c r="M30" s="377"/>
      <c r="N30" s="591"/>
      <c r="O30" s="592"/>
      <c r="P30" s="326"/>
      <c r="Q30" s="326"/>
      <c r="R30" s="326"/>
      <c r="S30" s="326"/>
      <c r="T30" s="326"/>
      <c r="U30" s="326"/>
      <c r="V30" s="326"/>
      <c r="W30" s="326"/>
      <c r="X30" s="328"/>
      <c r="Y30" s="320"/>
    </row>
    <row r="31" spans="1:25" s="317" customFormat="1" ht="18" customHeight="1" x14ac:dyDescent="0.25">
      <c r="B31" s="331"/>
      <c r="C31" s="333"/>
      <c r="D31" s="333"/>
      <c r="E31" s="333"/>
      <c r="F31" s="333"/>
      <c r="G31" s="333"/>
      <c r="H31" s="333"/>
      <c r="I31" s="333"/>
      <c r="J31" s="333"/>
      <c r="K31" s="333"/>
      <c r="L31" s="333"/>
      <c r="M31" s="333"/>
      <c r="N31" s="334"/>
      <c r="O31" s="334"/>
      <c r="P31" s="333"/>
      <c r="Q31" s="326"/>
      <c r="R31" s="326"/>
      <c r="S31" s="326"/>
      <c r="T31" s="326"/>
      <c r="U31" s="326"/>
      <c r="V31" s="326"/>
      <c r="W31" s="326"/>
      <c r="X31" s="328"/>
    </row>
    <row r="32" spans="1:25" s="322" customFormat="1" ht="18" customHeight="1" x14ac:dyDescent="0.25">
      <c r="A32" s="379"/>
      <c r="B32" s="331"/>
      <c r="C32" s="371" t="s">
        <v>645</v>
      </c>
      <c r="D32" s="368"/>
      <c r="E32" s="368"/>
      <c r="F32" s="368"/>
      <c r="G32" s="368"/>
      <c r="H32" s="368"/>
      <c r="I32" s="368"/>
      <c r="J32" s="333"/>
      <c r="K32" s="367"/>
      <c r="L32" s="368"/>
      <c r="M32" s="333"/>
      <c r="N32" s="334"/>
      <c r="O32" s="334"/>
      <c r="P32" s="333"/>
      <c r="Q32" s="326"/>
      <c r="R32" s="326"/>
      <c r="S32" s="326"/>
      <c r="T32" s="326"/>
      <c r="U32" s="326"/>
      <c r="V32" s="326"/>
      <c r="W32" s="326"/>
      <c r="X32" s="328"/>
      <c r="Y32" s="380"/>
    </row>
    <row r="33" spans="1:25" s="322" customFormat="1" ht="18" customHeight="1" thickBot="1" x14ac:dyDescent="0.3">
      <c r="A33" s="379"/>
      <c r="B33" s="331"/>
      <c r="C33" s="367"/>
      <c r="D33" s="367"/>
      <c r="E33" s="367"/>
      <c r="F33" s="367"/>
      <c r="G33" s="367"/>
      <c r="H33" s="367"/>
      <c r="I33" s="367"/>
      <c r="J33" s="367"/>
      <c r="K33" s="367"/>
      <c r="L33" s="367"/>
      <c r="M33" s="333"/>
      <c r="N33" s="334"/>
      <c r="O33" s="334"/>
      <c r="P33" s="333"/>
      <c r="Q33" s="326"/>
      <c r="R33" s="326"/>
      <c r="S33" s="326"/>
      <c r="T33" s="326"/>
      <c r="U33" s="326"/>
      <c r="V33" s="326"/>
      <c r="W33" s="326"/>
      <c r="X33" s="328"/>
      <c r="Y33" s="380"/>
    </row>
    <row r="34" spans="1:25" s="321" customFormat="1" ht="18" customHeight="1" x14ac:dyDescent="0.25">
      <c r="A34" s="330"/>
      <c r="B34" s="331"/>
      <c r="C34" s="586" t="s">
        <v>995</v>
      </c>
      <c r="D34" s="572"/>
      <c r="E34" s="572"/>
      <c r="F34" s="572"/>
      <c r="G34" s="572"/>
      <c r="H34" s="572"/>
      <c r="I34" s="573"/>
      <c r="J34" s="333"/>
      <c r="K34" s="367"/>
      <c r="L34" s="368"/>
      <c r="M34" s="368"/>
      <c r="N34" s="369"/>
      <c r="O34" s="369"/>
      <c r="P34" s="368"/>
      <c r="Q34" s="326"/>
      <c r="R34" s="326"/>
      <c r="S34" s="326"/>
      <c r="T34" s="326"/>
      <c r="U34" s="326"/>
      <c r="V34" s="326"/>
      <c r="W34" s="326"/>
      <c r="X34" s="328"/>
      <c r="Y34" s="320"/>
    </row>
    <row r="35" spans="1:25" s="321" customFormat="1" ht="18" customHeight="1" x14ac:dyDescent="0.25">
      <c r="A35" s="330"/>
      <c r="B35" s="331"/>
      <c r="C35" s="574"/>
      <c r="D35" s="575"/>
      <c r="E35" s="575"/>
      <c r="F35" s="575"/>
      <c r="G35" s="575"/>
      <c r="H35" s="575"/>
      <c r="I35" s="576"/>
      <c r="J35" s="333"/>
      <c r="K35" s="367"/>
      <c r="L35" s="368"/>
      <c r="M35" s="368"/>
      <c r="N35" s="369"/>
      <c r="O35" s="369"/>
      <c r="P35" s="368"/>
      <c r="Q35" s="326"/>
      <c r="R35" s="326"/>
      <c r="S35" s="326"/>
      <c r="T35" s="326"/>
      <c r="U35" s="326"/>
      <c r="V35" s="326"/>
      <c r="W35" s="326"/>
      <c r="X35" s="328"/>
      <c r="Y35" s="320"/>
    </row>
    <row r="36" spans="1:25" s="321" customFormat="1" ht="18" customHeight="1" x14ac:dyDescent="0.25">
      <c r="A36" s="330"/>
      <c r="B36" s="331"/>
      <c r="C36" s="574"/>
      <c r="D36" s="575"/>
      <c r="E36" s="575"/>
      <c r="F36" s="575"/>
      <c r="G36" s="575"/>
      <c r="H36" s="575"/>
      <c r="I36" s="576"/>
      <c r="J36" s="333"/>
      <c r="K36" s="367"/>
      <c r="L36" s="368"/>
      <c r="M36" s="368"/>
      <c r="N36" s="369"/>
      <c r="O36" s="369"/>
      <c r="P36" s="368"/>
      <c r="Q36" s="326"/>
      <c r="R36" s="326"/>
      <c r="S36" s="326"/>
      <c r="T36" s="326"/>
      <c r="U36" s="326"/>
      <c r="V36" s="326"/>
      <c r="W36" s="326"/>
      <c r="X36" s="328"/>
      <c r="Y36" s="320"/>
    </row>
    <row r="37" spans="1:25" s="321" customFormat="1" ht="18" customHeight="1" x14ac:dyDescent="0.25">
      <c r="A37" s="330"/>
      <c r="B37" s="331"/>
      <c r="C37" s="574"/>
      <c r="D37" s="575"/>
      <c r="E37" s="575"/>
      <c r="F37" s="575"/>
      <c r="G37" s="575"/>
      <c r="H37" s="575"/>
      <c r="I37" s="576"/>
      <c r="J37" s="333"/>
      <c r="K37" s="367"/>
      <c r="L37" s="368"/>
      <c r="M37" s="368"/>
      <c r="N37" s="369"/>
      <c r="O37" s="369"/>
      <c r="P37" s="368"/>
      <c r="Q37" s="326"/>
      <c r="R37" s="326"/>
      <c r="S37" s="326"/>
      <c r="T37" s="326"/>
      <c r="U37" s="326"/>
      <c r="V37" s="326"/>
      <c r="W37" s="326"/>
      <c r="X37" s="328"/>
      <c r="Y37" s="320"/>
    </row>
    <row r="38" spans="1:25" s="321" customFormat="1" ht="109.7" customHeight="1" thickBot="1" x14ac:dyDescent="0.3">
      <c r="A38" s="330"/>
      <c r="B38" s="331"/>
      <c r="C38" s="577"/>
      <c r="D38" s="578"/>
      <c r="E38" s="578"/>
      <c r="F38" s="578"/>
      <c r="G38" s="578"/>
      <c r="H38" s="578"/>
      <c r="I38" s="579"/>
      <c r="J38" s="333"/>
      <c r="K38" s="367"/>
      <c r="L38" s="368"/>
      <c r="M38" s="368"/>
      <c r="N38" s="369"/>
      <c r="O38" s="369"/>
      <c r="P38" s="368"/>
      <c r="Q38" s="326"/>
      <c r="R38" s="326"/>
      <c r="S38" s="326"/>
      <c r="T38" s="326"/>
      <c r="U38" s="326"/>
      <c r="V38" s="326"/>
      <c r="W38" s="326"/>
      <c r="X38" s="328"/>
      <c r="Y38" s="320"/>
    </row>
    <row r="39" spans="1:25" s="321" customFormat="1" ht="18" customHeight="1" x14ac:dyDescent="0.25">
      <c r="A39" s="330"/>
      <c r="B39" s="331"/>
      <c r="C39" s="370"/>
      <c r="D39" s="368"/>
      <c r="E39" s="368"/>
      <c r="F39" s="368"/>
      <c r="G39" s="368"/>
      <c r="H39" s="368"/>
      <c r="I39" s="333"/>
      <c r="J39" s="333"/>
      <c r="K39" s="367"/>
      <c r="L39" s="368"/>
      <c r="M39" s="368"/>
      <c r="N39" s="369"/>
      <c r="O39" s="369"/>
      <c r="P39" s="368"/>
      <c r="Q39" s="326"/>
      <c r="R39" s="326"/>
      <c r="S39" s="326"/>
      <c r="T39" s="326"/>
      <c r="U39" s="326"/>
      <c r="V39" s="326"/>
      <c r="W39" s="326"/>
      <c r="X39" s="328"/>
      <c r="Y39" s="320"/>
    </row>
    <row r="40" spans="1:25" s="321" customFormat="1" ht="18" customHeight="1" x14ac:dyDescent="0.25">
      <c r="A40" s="330"/>
      <c r="B40" s="331"/>
      <c r="C40" s="332" t="s">
        <v>652</v>
      </c>
      <c r="D40" s="368"/>
      <c r="E40" s="368"/>
      <c r="F40" s="368"/>
      <c r="G40" s="368"/>
      <c r="H40" s="368"/>
      <c r="I40" s="333"/>
      <c r="J40" s="333"/>
      <c r="K40" s="367"/>
      <c r="L40" s="368"/>
      <c r="M40" s="368"/>
      <c r="N40" s="369"/>
      <c r="O40" s="369"/>
      <c r="P40" s="368"/>
      <c r="Q40" s="326"/>
      <c r="R40" s="326"/>
      <c r="S40" s="326"/>
      <c r="T40" s="326"/>
      <c r="U40" s="326"/>
      <c r="V40" s="326"/>
      <c r="W40" s="326"/>
      <c r="X40" s="328"/>
      <c r="Y40" s="320"/>
    </row>
    <row r="41" spans="1:25" s="321" customFormat="1" ht="18" customHeight="1" x14ac:dyDescent="0.25">
      <c r="A41" s="330"/>
      <c r="B41" s="331"/>
      <c r="C41" s="332" t="s">
        <v>31</v>
      </c>
      <c r="D41" s="368"/>
      <c r="E41" s="368"/>
      <c r="F41" s="368"/>
      <c r="G41" s="368"/>
      <c r="H41" s="368"/>
      <c r="I41" s="333"/>
      <c r="J41" s="333"/>
      <c r="K41" s="367"/>
      <c r="L41" s="368"/>
      <c r="M41" s="368"/>
      <c r="N41" s="369"/>
      <c r="O41" s="369"/>
      <c r="P41" s="368"/>
      <c r="Q41" s="326"/>
      <c r="R41" s="326"/>
      <c r="S41" s="326"/>
      <c r="T41" s="326"/>
      <c r="U41" s="326"/>
      <c r="V41" s="326"/>
      <c r="W41" s="326"/>
      <c r="X41" s="328"/>
      <c r="Y41" s="320"/>
    </row>
    <row r="42" spans="1:25" s="321" customFormat="1" ht="33" customHeight="1" thickBot="1" x14ac:dyDescent="0.3">
      <c r="A42" s="330"/>
      <c r="B42" s="331"/>
      <c r="C42" s="381"/>
      <c r="D42" s="368"/>
      <c r="E42" s="368"/>
      <c r="F42" s="368"/>
      <c r="G42" s="368"/>
      <c r="H42" s="368"/>
      <c r="I42" s="333"/>
      <c r="J42" s="333"/>
      <c r="K42" s="367"/>
      <c r="L42" s="368"/>
      <c r="M42" s="368"/>
      <c r="N42" s="369"/>
      <c r="O42" s="369"/>
      <c r="P42" s="368"/>
      <c r="Q42" s="326"/>
      <c r="R42" s="326"/>
      <c r="S42" s="326"/>
      <c r="T42" s="326"/>
      <c r="U42" s="326"/>
      <c r="V42" s="326"/>
      <c r="W42" s="326"/>
      <c r="X42" s="328"/>
      <c r="Y42" s="320"/>
    </row>
    <row r="43" spans="1:25" s="321" customFormat="1" ht="126.6" customHeight="1" thickBot="1" x14ac:dyDescent="0.3">
      <c r="A43" s="330"/>
      <c r="B43" s="331"/>
      <c r="C43" s="382" t="s">
        <v>25</v>
      </c>
      <c r="D43" s="383" t="s">
        <v>34</v>
      </c>
      <c r="E43" s="383" t="s">
        <v>33</v>
      </c>
      <c r="F43" s="383" t="s">
        <v>963</v>
      </c>
      <c r="G43" s="383" t="s">
        <v>38</v>
      </c>
      <c r="H43" s="383" t="s">
        <v>964</v>
      </c>
      <c r="I43" s="562" t="s">
        <v>32</v>
      </c>
      <c r="J43" s="588"/>
      <c r="K43" s="594" t="s">
        <v>40</v>
      </c>
      <c r="L43" s="595"/>
      <c r="M43" s="383" t="s">
        <v>19</v>
      </c>
      <c r="N43" s="384" t="s">
        <v>23</v>
      </c>
      <c r="O43" s="384" t="s">
        <v>21</v>
      </c>
      <c r="P43" s="383" t="s">
        <v>17</v>
      </c>
      <c r="Q43" s="383" t="s">
        <v>37</v>
      </c>
      <c r="R43" s="383" t="s">
        <v>646</v>
      </c>
      <c r="S43" s="562" t="s">
        <v>8</v>
      </c>
      <c r="T43" s="563"/>
      <c r="U43" s="385"/>
      <c r="V43" s="385"/>
      <c r="W43" s="385"/>
      <c r="X43" s="446"/>
      <c r="Y43" s="320"/>
    </row>
    <row r="44" spans="1:25" s="321" customFormat="1" ht="47.25" customHeight="1" x14ac:dyDescent="0.25">
      <c r="A44" s="330"/>
      <c r="B44" s="331"/>
      <c r="C44" s="374" t="s">
        <v>829</v>
      </c>
      <c r="D44" s="386"/>
      <c r="E44" s="386"/>
      <c r="F44" s="387"/>
      <c r="G44" s="386"/>
      <c r="H44" s="387"/>
      <c r="I44" s="564"/>
      <c r="J44" s="587"/>
      <c r="K44" s="596"/>
      <c r="L44" s="597"/>
      <c r="M44" s="386"/>
      <c r="N44" s="388"/>
      <c r="O44" s="388"/>
      <c r="P44" s="389"/>
      <c r="Q44" s="389"/>
      <c r="R44" s="386"/>
      <c r="S44" s="564"/>
      <c r="T44" s="565"/>
      <c r="U44" s="390"/>
      <c r="V44" s="390"/>
      <c r="W44" s="390"/>
      <c r="X44" s="446"/>
      <c r="Y44" s="320"/>
    </row>
    <row r="45" spans="1:25" s="321" customFormat="1" ht="18" customHeight="1" x14ac:dyDescent="0.25">
      <c r="A45" s="330"/>
      <c r="B45" s="331"/>
      <c r="C45" s="367"/>
      <c r="D45" s="326"/>
      <c r="E45" s="326"/>
      <c r="F45" s="326"/>
      <c r="G45" s="326"/>
      <c r="H45" s="326"/>
      <c r="I45" s="326"/>
      <c r="J45" s="326"/>
      <c r="K45" s="326"/>
      <c r="L45" s="326"/>
      <c r="M45" s="326"/>
      <c r="N45" s="327"/>
      <c r="O45" s="327"/>
      <c r="P45" s="326"/>
      <c r="Q45" s="326"/>
      <c r="R45" s="326"/>
      <c r="S45" s="326"/>
      <c r="T45" s="326"/>
      <c r="U45" s="326"/>
      <c r="V45" s="326"/>
      <c r="W45" s="326"/>
      <c r="X45" s="446"/>
      <c r="Y45" s="320"/>
    </row>
    <row r="46" spans="1:25" s="317" customFormat="1" ht="18" customHeight="1" x14ac:dyDescent="0.25">
      <c r="B46" s="331"/>
      <c r="C46" s="371" t="s">
        <v>42</v>
      </c>
      <c r="D46" s="326"/>
      <c r="E46" s="326"/>
      <c r="F46" s="326"/>
      <c r="G46" s="326"/>
      <c r="H46" s="326"/>
      <c r="I46" s="326"/>
      <c r="J46" s="326"/>
      <c r="K46" s="326"/>
      <c r="L46" s="326"/>
      <c r="M46" s="326"/>
      <c r="N46" s="327"/>
      <c r="O46" s="327"/>
      <c r="P46" s="326"/>
      <c r="Q46" s="326"/>
      <c r="R46" s="326"/>
      <c r="S46" s="326"/>
      <c r="T46" s="326"/>
      <c r="U46" s="326"/>
      <c r="V46" s="326"/>
      <c r="W46" s="326"/>
      <c r="X46" s="446"/>
    </row>
    <row r="47" spans="1:25" s="317" customFormat="1" ht="18" customHeight="1" thickBot="1" x14ac:dyDescent="0.3">
      <c r="B47" s="331"/>
      <c r="C47" s="367"/>
      <c r="D47" s="326"/>
      <c r="E47" s="326"/>
      <c r="F47" s="326"/>
      <c r="G47" s="326"/>
      <c r="H47" s="326"/>
      <c r="I47" s="326"/>
      <c r="J47" s="326"/>
      <c r="K47" s="326"/>
      <c r="L47" s="326"/>
      <c r="M47" s="326"/>
      <c r="N47" s="327"/>
      <c r="O47" s="327"/>
      <c r="P47" s="326"/>
      <c r="Q47" s="326"/>
      <c r="R47" s="326"/>
      <c r="S47" s="326"/>
      <c r="T47" s="326"/>
      <c r="U47" s="326"/>
      <c r="V47" s="326"/>
      <c r="W47" s="326"/>
      <c r="X47" s="446"/>
    </row>
    <row r="48" spans="1:25" s="317" customFormat="1" ht="18" customHeight="1" x14ac:dyDescent="0.25">
      <c r="B48" s="331"/>
      <c r="C48" s="571" t="s">
        <v>933</v>
      </c>
      <c r="D48" s="572"/>
      <c r="E48" s="572"/>
      <c r="F48" s="572"/>
      <c r="G48" s="572"/>
      <c r="H48" s="572"/>
      <c r="I48" s="573"/>
      <c r="J48" s="326"/>
      <c r="K48" s="326"/>
      <c r="L48" s="326"/>
      <c r="M48" s="326"/>
      <c r="N48" s="327"/>
      <c r="O48" s="327"/>
      <c r="P48" s="326"/>
      <c r="Q48" s="326"/>
      <c r="R48" s="326"/>
      <c r="S48" s="326"/>
      <c r="T48" s="326"/>
      <c r="U48" s="326"/>
      <c r="V48" s="326"/>
      <c r="W48" s="326"/>
      <c r="X48" s="446"/>
    </row>
    <row r="49" spans="1:24" s="317" customFormat="1" ht="18" customHeight="1" x14ac:dyDescent="0.25">
      <c r="B49" s="331"/>
      <c r="C49" s="574"/>
      <c r="D49" s="575"/>
      <c r="E49" s="575"/>
      <c r="F49" s="575"/>
      <c r="G49" s="575"/>
      <c r="H49" s="575"/>
      <c r="I49" s="576"/>
      <c r="J49" s="326"/>
      <c r="K49" s="326"/>
      <c r="L49" s="326"/>
      <c r="M49" s="326"/>
      <c r="N49" s="327"/>
      <c r="O49" s="327"/>
      <c r="P49" s="326"/>
      <c r="Q49" s="326"/>
      <c r="R49" s="326"/>
      <c r="S49" s="326"/>
      <c r="T49" s="326"/>
      <c r="U49" s="326"/>
      <c r="V49" s="326"/>
      <c r="W49" s="326"/>
      <c r="X49" s="446"/>
    </row>
    <row r="50" spans="1:24" ht="15.75" thickBot="1" x14ac:dyDescent="0.25">
      <c r="A50" s="316"/>
      <c r="B50" s="324"/>
      <c r="C50" s="577"/>
      <c r="D50" s="578"/>
      <c r="E50" s="578"/>
      <c r="F50" s="578"/>
      <c r="G50" s="578"/>
      <c r="H50" s="578"/>
      <c r="I50" s="579"/>
      <c r="J50" s="326"/>
      <c r="K50" s="326"/>
      <c r="L50" s="326"/>
      <c r="M50" s="326"/>
      <c r="N50" s="327"/>
      <c r="O50" s="327"/>
      <c r="P50" s="326"/>
      <c r="Q50" s="326"/>
      <c r="R50" s="326"/>
      <c r="S50" s="326"/>
      <c r="T50" s="326"/>
      <c r="U50" s="326"/>
      <c r="V50" s="326"/>
      <c r="W50" s="326"/>
      <c r="X50" s="446"/>
    </row>
    <row r="51" spans="1:24" ht="15" x14ac:dyDescent="0.2">
      <c r="A51" s="316"/>
      <c r="B51" s="324"/>
      <c r="C51" s="391"/>
      <c r="D51" s="326"/>
      <c r="E51" s="326"/>
      <c r="F51" s="326"/>
      <c r="G51" s="326"/>
      <c r="H51" s="326"/>
      <c r="I51" s="326"/>
      <c r="J51" s="326"/>
      <c r="K51" s="326"/>
      <c r="L51" s="326"/>
      <c r="M51" s="326"/>
      <c r="N51" s="327"/>
      <c r="O51" s="327"/>
      <c r="P51" s="326"/>
      <c r="Q51" s="326"/>
      <c r="R51" s="326"/>
      <c r="S51" s="326"/>
      <c r="T51" s="326"/>
      <c r="U51" s="326"/>
      <c r="V51" s="326"/>
      <c r="W51" s="326"/>
      <c r="X51" s="446"/>
    </row>
    <row r="52" spans="1:24" ht="15" x14ac:dyDescent="0.25">
      <c r="A52" s="316"/>
      <c r="B52" s="392"/>
      <c r="C52" s="332" t="s">
        <v>647</v>
      </c>
      <c r="D52" s="326"/>
      <c r="E52" s="326"/>
      <c r="F52" s="326"/>
      <c r="G52" s="326"/>
      <c r="H52" s="326"/>
      <c r="I52" s="326"/>
      <c r="J52" s="326"/>
      <c r="K52" s="326"/>
      <c r="L52" s="326"/>
      <c r="M52" s="326"/>
      <c r="N52" s="327"/>
      <c r="O52" s="327"/>
      <c r="P52" s="326"/>
      <c r="Q52" s="326"/>
      <c r="R52" s="326"/>
      <c r="S52" s="326"/>
      <c r="T52" s="326"/>
      <c r="U52" s="326"/>
      <c r="V52" s="326"/>
      <c r="W52" s="326"/>
      <c r="X52" s="446"/>
    </row>
    <row r="53" spans="1:24" ht="15" x14ac:dyDescent="0.25">
      <c r="A53" s="316"/>
      <c r="B53" s="392"/>
      <c r="C53" s="332" t="s">
        <v>559</v>
      </c>
      <c r="D53" s="326"/>
      <c r="E53" s="326"/>
      <c r="F53" s="326"/>
      <c r="G53" s="326"/>
      <c r="H53" s="326"/>
      <c r="I53" s="326"/>
      <c r="J53" s="326"/>
      <c r="K53" s="326"/>
      <c r="L53" s="326"/>
      <c r="M53" s="326"/>
      <c r="N53" s="327"/>
      <c r="O53" s="327"/>
      <c r="P53" s="326"/>
      <c r="Q53" s="326"/>
      <c r="R53" s="326"/>
      <c r="S53" s="326"/>
      <c r="T53" s="326"/>
      <c r="U53" s="326"/>
      <c r="V53" s="326"/>
      <c r="W53" s="326"/>
      <c r="X53" s="446"/>
    </row>
    <row r="54" spans="1:24" ht="15.75" thickBot="1" x14ac:dyDescent="0.3">
      <c r="A54" s="316"/>
      <c r="B54" s="392"/>
      <c r="C54" s="332"/>
      <c r="D54" s="326"/>
      <c r="E54" s="326"/>
      <c r="F54" s="326"/>
      <c r="G54" s="326"/>
      <c r="H54" s="326"/>
      <c r="I54" s="326"/>
      <c r="J54" s="326"/>
      <c r="K54" s="326"/>
      <c r="L54" s="326"/>
      <c r="M54" s="326"/>
      <c r="N54" s="327"/>
      <c r="O54" s="327"/>
      <c r="P54" s="326"/>
      <c r="Q54" s="326"/>
      <c r="R54" s="326"/>
      <c r="S54" s="326"/>
      <c r="T54" s="326"/>
      <c r="U54" s="326"/>
      <c r="V54" s="326"/>
      <c r="W54" s="326"/>
      <c r="X54" s="446"/>
    </row>
    <row r="55" spans="1:24" ht="78.95" customHeight="1" thickBot="1" x14ac:dyDescent="0.25">
      <c r="A55" s="316"/>
      <c r="B55" s="324"/>
      <c r="C55" s="566" t="s">
        <v>648</v>
      </c>
      <c r="D55" s="563"/>
      <c r="E55" s="566" t="s">
        <v>649</v>
      </c>
      <c r="F55" s="567"/>
      <c r="G55" s="567"/>
      <c r="H55" s="563"/>
      <c r="I55" s="344" t="s">
        <v>22</v>
      </c>
      <c r="J55" s="345" t="s">
        <v>43</v>
      </c>
      <c r="K55" s="345" t="s">
        <v>44</v>
      </c>
      <c r="L55" s="345" t="s">
        <v>45</v>
      </c>
      <c r="M55" s="345" t="s">
        <v>46</v>
      </c>
      <c r="N55" s="384" t="s">
        <v>20</v>
      </c>
      <c r="O55" s="393" t="s">
        <v>8</v>
      </c>
      <c r="P55" s="326"/>
      <c r="Q55" s="326"/>
      <c r="R55" s="326"/>
      <c r="S55" s="326"/>
      <c r="T55" s="326"/>
      <c r="U55" s="326"/>
      <c r="V55" s="326"/>
      <c r="W55" s="326"/>
      <c r="X55" s="446"/>
    </row>
    <row r="56" spans="1:24" ht="199.5" x14ac:dyDescent="0.2">
      <c r="A56" s="316"/>
      <c r="B56" s="324"/>
      <c r="C56" s="568" t="s">
        <v>801</v>
      </c>
      <c r="D56" s="569"/>
      <c r="E56" s="602" t="s">
        <v>935</v>
      </c>
      <c r="F56" s="602"/>
      <c r="G56" s="602"/>
      <c r="H56" s="602"/>
      <c r="I56" s="302" t="s">
        <v>795</v>
      </c>
      <c r="J56" s="303" t="s">
        <v>967</v>
      </c>
      <c r="K56" s="449"/>
      <c r="L56" s="388"/>
      <c r="M56" s="388"/>
      <c r="N56" s="466" t="s">
        <v>934</v>
      </c>
      <c r="O56" s="57" t="s">
        <v>896</v>
      </c>
      <c r="P56" s="326"/>
      <c r="Q56" s="326"/>
      <c r="R56" s="326"/>
      <c r="S56" s="326"/>
      <c r="T56" s="326"/>
      <c r="U56" s="326"/>
      <c r="V56" s="326"/>
      <c r="W56" s="326"/>
      <c r="X56" s="446"/>
    </row>
    <row r="57" spans="1:24" ht="94.35" customHeight="1" x14ac:dyDescent="0.2">
      <c r="A57" s="316"/>
      <c r="B57" s="324"/>
      <c r="C57" s="555" t="s">
        <v>5</v>
      </c>
      <c r="D57" s="556"/>
      <c r="E57" s="599" t="s">
        <v>936</v>
      </c>
      <c r="F57" s="600"/>
      <c r="G57" s="600"/>
      <c r="H57" s="601"/>
      <c r="I57" s="304" t="s">
        <v>795</v>
      </c>
      <c r="J57" s="309" t="s">
        <v>885</v>
      </c>
      <c r="K57" s="309"/>
      <c r="L57" s="309"/>
      <c r="M57" s="309"/>
      <c r="N57" s="58" t="s">
        <v>897</v>
      </c>
      <c r="O57" s="59" t="s">
        <v>828</v>
      </c>
      <c r="P57" s="326"/>
      <c r="Q57" s="326"/>
      <c r="R57" s="326"/>
      <c r="S57" s="326"/>
      <c r="T57" s="326"/>
      <c r="U57" s="326"/>
      <c r="V57" s="326"/>
      <c r="W57" s="326"/>
      <c r="X57" s="446"/>
    </row>
    <row r="58" spans="1:24" ht="85.7" customHeight="1" x14ac:dyDescent="0.2">
      <c r="A58" s="316"/>
      <c r="B58" s="324"/>
      <c r="C58" s="555" t="s">
        <v>801</v>
      </c>
      <c r="D58" s="556"/>
      <c r="E58" s="552" t="s">
        <v>937</v>
      </c>
      <c r="F58" s="553"/>
      <c r="G58" s="553"/>
      <c r="H58" s="554"/>
      <c r="I58" s="304" t="s">
        <v>796</v>
      </c>
      <c r="J58" s="304" t="s">
        <v>797</v>
      </c>
      <c r="K58" s="309"/>
      <c r="L58" s="309"/>
      <c r="M58" s="309"/>
      <c r="N58" s="58" t="s">
        <v>938</v>
      </c>
      <c r="O58" s="465" t="s">
        <v>898</v>
      </c>
      <c r="P58" s="326"/>
      <c r="Q58" s="326"/>
      <c r="R58" s="326"/>
      <c r="S58" s="326"/>
      <c r="T58" s="326"/>
      <c r="U58" s="326"/>
      <c r="V58" s="326"/>
      <c r="W58" s="326"/>
      <c r="X58" s="446"/>
    </row>
    <row r="59" spans="1:24" ht="47.25" customHeight="1" x14ac:dyDescent="0.2">
      <c r="A59" s="316"/>
      <c r="B59" s="324"/>
      <c r="C59" s="555" t="s">
        <v>801</v>
      </c>
      <c r="D59" s="556"/>
      <c r="E59" s="552" t="s">
        <v>939</v>
      </c>
      <c r="F59" s="553"/>
      <c r="G59" s="553"/>
      <c r="H59" s="554"/>
      <c r="I59" s="304" t="s">
        <v>795</v>
      </c>
      <c r="J59" s="309"/>
      <c r="K59" s="309"/>
      <c r="L59" s="309"/>
      <c r="M59" s="309"/>
      <c r="N59" s="58" t="s">
        <v>798</v>
      </c>
      <c r="O59" s="311"/>
      <c r="P59" s="326"/>
      <c r="Q59" s="326"/>
      <c r="R59" s="326"/>
      <c r="S59" s="326"/>
      <c r="T59" s="326"/>
      <c r="U59" s="326"/>
      <c r="V59" s="326"/>
      <c r="W59" s="326"/>
      <c r="X59" s="446"/>
    </row>
    <row r="60" spans="1:24" ht="47.1" customHeight="1" x14ac:dyDescent="0.2">
      <c r="A60" s="316"/>
      <c r="B60" s="324"/>
      <c r="C60" s="555" t="s">
        <v>801</v>
      </c>
      <c r="D60" s="556"/>
      <c r="E60" s="552" t="s">
        <v>941</v>
      </c>
      <c r="F60" s="553"/>
      <c r="G60" s="553"/>
      <c r="H60" s="554"/>
      <c r="I60" s="304" t="s">
        <v>799</v>
      </c>
      <c r="J60" s="304" t="s">
        <v>885</v>
      </c>
      <c r="K60" s="309"/>
      <c r="L60" s="309"/>
      <c r="M60" s="309"/>
      <c r="N60" s="394" t="s">
        <v>899</v>
      </c>
      <c r="O60" s="311"/>
      <c r="P60" s="326"/>
      <c r="Q60" s="326"/>
      <c r="R60" s="326"/>
      <c r="S60" s="326"/>
      <c r="T60" s="326"/>
      <c r="U60" s="326"/>
      <c r="V60" s="326"/>
      <c r="W60" s="326"/>
      <c r="X60" s="446"/>
    </row>
    <row r="61" spans="1:24" ht="114" customHeight="1" x14ac:dyDescent="0.2">
      <c r="A61" s="316"/>
      <c r="B61" s="324"/>
      <c r="C61" s="555" t="s">
        <v>801</v>
      </c>
      <c r="D61" s="556"/>
      <c r="E61" s="552" t="s">
        <v>800</v>
      </c>
      <c r="F61" s="553"/>
      <c r="G61" s="553"/>
      <c r="H61" s="554"/>
      <c r="I61" s="56" t="s">
        <v>794</v>
      </c>
      <c r="J61" s="56" t="s">
        <v>885</v>
      </c>
      <c r="K61" s="309"/>
      <c r="L61" s="309"/>
      <c r="M61" s="309"/>
      <c r="N61" s="60" t="s">
        <v>900</v>
      </c>
      <c r="O61" s="61" t="s">
        <v>940</v>
      </c>
      <c r="P61" s="326"/>
      <c r="Q61" s="326"/>
      <c r="R61" s="326"/>
      <c r="S61" s="326"/>
      <c r="T61" s="326"/>
      <c r="U61" s="326"/>
      <c r="V61" s="326"/>
      <c r="W61" s="326"/>
      <c r="X61" s="446"/>
    </row>
    <row r="62" spans="1:24" ht="96" customHeight="1" x14ac:dyDescent="0.2">
      <c r="A62" s="316"/>
      <c r="B62" s="324"/>
      <c r="C62" s="555" t="s">
        <v>801</v>
      </c>
      <c r="D62" s="556"/>
      <c r="E62" s="552" t="s">
        <v>942</v>
      </c>
      <c r="F62" s="553"/>
      <c r="G62" s="553"/>
      <c r="H62" s="554"/>
      <c r="I62" s="56" t="s">
        <v>796</v>
      </c>
      <c r="J62" s="305" t="s">
        <v>943</v>
      </c>
      <c r="K62" s="395" t="s">
        <v>817</v>
      </c>
      <c r="L62" s="395" t="s">
        <v>818</v>
      </c>
      <c r="M62" s="309"/>
      <c r="N62" s="309" t="s">
        <v>944</v>
      </c>
      <c r="O62" s="311" t="s">
        <v>901</v>
      </c>
      <c r="P62" s="326"/>
      <c r="Q62" s="326"/>
      <c r="R62" s="326"/>
      <c r="S62" s="326"/>
      <c r="T62" s="326"/>
      <c r="U62" s="326"/>
      <c r="V62" s="326"/>
      <c r="W62" s="326"/>
      <c r="X62" s="446"/>
    </row>
    <row r="63" spans="1:24" ht="90.95" customHeight="1" x14ac:dyDescent="0.2">
      <c r="A63" s="316"/>
      <c r="B63" s="324"/>
      <c r="C63" s="555" t="s">
        <v>802</v>
      </c>
      <c r="D63" s="556"/>
      <c r="E63" s="552" t="s">
        <v>945</v>
      </c>
      <c r="F63" s="553"/>
      <c r="G63" s="553"/>
      <c r="H63" s="554"/>
      <c r="I63" s="309" t="s">
        <v>803</v>
      </c>
      <c r="J63" s="309" t="s">
        <v>946</v>
      </c>
      <c r="K63" s="309" t="s">
        <v>804</v>
      </c>
      <c r="L63" s="309"/>
      <c r="M63" s="58" t="s">
        <v>947</v>
      </c>
      <c r="N63" s="310" t="s">
        <v>948</v>
      </c>
      <c r="O63" s="311" t="s">
        <v>949</v>
      </c>
      <c r="P63" s="326"/>
      <c r="Q63" s="326"/>
      <c r="R63" s="326"/>
      <c r="S63" s="326"/>
      <c r="T63" s="326"/>
      <c r="U63" s="326"/>
      <c r="V63" s="326"/>
      <c r="W63" s="326"/>
      <c r="X63" s="446"/>
    </row>
    <row r="64" spans="1:24" ht="387" customHeight="1" x14ac:dyDescent="0.2">
      <c r="B64" s="324"/>
      <c r="C64" s="555" t="s">
        <v>805</v>
      </c>
      <c r="D64" s="556"/>
      <c r="E64" s="552" t="s">
        <v>886</v>
      </c>
      <c r="F64" s="553"/>
      <c r="G64" s="553"/>
      <c r="H64" s="554"/>
      <c r="I64" s="306" t="s">
        <v>796</v>
      </c>
      <c r="J64" s="309" t="s">
        <v>806</v>
      </c>
      <c r="K64" s="309"/>
      <c r="L64" s="309"/>
      <c r="M64" s="309"/>
      <c r="N64" s="312" t="s">
        <v>950</v>
      </c>
      <c r="O64" s="311" t="s">
        <v>951</v>
      </c>
      <c r="P64" s="326"/>
      <c r="Q64" s="326"/>
      <c r="R64" s="326"/>
      <c r="S64" s="326"/>
      <c r="T64" s="326"/>
      <c r="U64" s="326"/>
      <c r="V64" s="326"/>
      <c r="W64" s="326"/>
      <c r="X64" s="446"/>
    </row>
    <row r="65" spans="2:24" ht="108" customHeight="1" x14ac:dyDescent="0.2">
      <c r="B65" s="324"/>
      <c r="C65" s="555" t="s">
        <v>5</v>
      </c>
      <c r="D65" s="556"/>
      <c r="E65" s="552" t="s">
        <v>887</v>
      </c>
      <c r="F65" s="553"/>
      <c r="G65" s="553"/>
      <c r="H65" s="554"/>
      <c r="I65" s="309" t="s">
        <v>795</v>
      </c>
      <c r="J65" s="309" t="s">
        <v>885</v>
      </c>
      <c r="K65" s="309"/>
      <c r="L65" s="309"/>
      <c r="M65" s="307" t="s">
        <v>807</v>
      </c>
      <c r="N65" s="313" t="s">
        <v>952</v>
      </c>
      <c r="O65" s="311" t="s">
        <v>953</v>
      </c>
      <c r="P65" s="326"/>
      <c r="Q65" s="326"/>
      <c r="R65" s="326"/>
      <c r="S65" s="326"/>
      <c r="T65" s="326"/>
      <c r="U65" s="326"/>
      <c r="V65" s="326"/>
      <c r="W65" s="326"/>
      <c r="X65" s="446"/>
    </row>
    <row r="66" spans="2:24" ht="178.9" customHeight="1" x14ac:dyDescent="0.2">
      <c r="B66" s="324"/>
      <c r="C66" s="555" t="s">
        <v>5</v>
      </c>
      <c r="D66" s="556"/>
      <c r="E66" s="552" t="s">
        <v>888</v>
      </c>
      <c r="F66" s="553"/>
      <c r="G66" s="553"/>
      <c r="H66" s="554"/>
      <c r="I66" s="309" t="s">
        <v>796</v>
      </c>
      <c r="J66" s="309" t="s">
        <v>808</v>
      </c>
      <c r="K66" s="309"/>
      <c r="L66" s="309"/>
      <c r="M66" s="309"/>
      <c r="N66" s="310" t="s">
        <v>809</v>
      </c>
      <c r="O66" s="311"/>
      <c r="P66" s="326"/>
      <c r="Q66" s="326"/>
      <c r="R66" s="326"/>
      <c r="S66" s="326"/>
      <c r="T66" s="326"/>
      <c r="U66" s="326"/>
      <c r="V66" s="326"/>
      <c r="W66" s="326"/>
      <c r="X66" s="446"/>
    </row>
    <row r="67" spans="2:24" ht="192.95" customHeight="1" x14ac:dyDescent="0.2">
      <c r="B67" s="324"/>
      <c r="C67" s="555" t="s">
        <v>805</v>
      </c>
      <c r="D67" s="556"/>
      <c r="E67" s="552" t="s">
        <v>889</v>
      </c>
      <c r="F67" s="553"/>
      <c r="G67" s="553"/>
      <c r="H67" s="554"/>
      <c r="I67" s="309" t="s">
        <v>795</v>
      </c>
      <c r="J67" s="307" t="s">
        <v>895</v>
      </c>
      <c r="K67" s="309"/>
      <c r="L67" s="308" t="s">
        <v>954</v>
      </c>
      <c r="M67" s="309" t="s">
        <v>816</v>
      </c>
      <c r="N67" s="58" t="s">
        <v>955</v>
      </c>
      <c r="O67" s="311" t="s">
        <v>810</v>
      </c>
      <c r="P67" s="326"/>
      <c r="Q67" s="326"/>
      <c r="R67" s="326"/>
      <c r="S67" s="326"/>
      <c r="T67" s="326"/>
      <c r="U67" s="326"/>
      <c r="V67" s="326"/>
      <c r="W67" s="326"/>
      <c r="X67" s="446"/>
    </row>
    <row r="68" spans="2:24" ht="75.95" customHeight="1" x14ac:dyDescent="0.2">
      <c r="B68" s="324"/>
      <c r="C68" s="550" t="s">
        <v>5</v>
      </c>
      <c r="D68" s="551"/>
      <c r="E68" s="559" t="s">
        <v>890</v>
      </c>
      <c r="F68" s="560"/>
      <c r="G68" s="560"/>
      <c r="H68" s="561"/>
      <c r="I68" s="215" t="s">
        <v>811</v>
      </c>
      <c r="J68" s="451" t="s">
        <v>956</v>
      </c>
      <c r="K68" s="309"/>
      <c r="L68" s="309"/>
      <c r="M68" s="309"/>
      <c r="N68" s="65" t="s">
        <v>812</v>
      </c>
      <c r="O68" s="397" t="s">
        <v>902</v>
      </c>
      <c r="P68" s="326"/>
      <c r="Q68" s="326"/>
      <c r="R68" s="326"/>
      <c r="S68" s="326"/>
      <c r="T68" s="326"/>
      <c r="U68" s="326"/>
      <c r="V68" s="326"/>
      <c r="W68" s="326"/>
      <c r="X68" s="446"/>
    </row>
    <row r="69" spans="2:24" ht="90.95" customHeight="1" x14ac:dyDescent="0.2">
      <c r="B69" s="324"/>
      <c r="C69" s="557" t="s">
        <v>5</v>
      </c>
      <c r="D69" s="558"/>
      <c r="E69" s="598" t="s">
        <v>957</v>
      </c>
      <c r="F69" s="598"/>
      <c r="G69" s="598"/>
      <c r="H69" s="598"/>
      <c r="I69" s="314" t="s">
        <v>811</v>
      </c>
      <c r="J69" s="450" t="s">
        <v>968</v>
      </c>
      <c r="K69" s="314"/>
      <c r="L69" s="314" t="s">
        <v>813</v>
      </c>
      <c r="M69" s="314"/>
      <c r="N69" s="314" t="s">
        <v>814</v>
      </c>
      <c r="O69" s="398" t="s">
        <v>826</v>
      </c>
      <c r="P69" s="326"/>
      <c r="Q69" s="326"/>
      <c r="R69" s="326"/>
      <c r="S69" s="326"/>
      <c r="T69" s="326"/>
      <c r="U69" s="326"/>
      <c r="V69" s="326"/>
      <c r="W69" s="326"/>
      <c r="X69" s="446"/>
    </row>
    <row r="70" spans="2:24" ht="47.25" customHeight="1" x14ac:dyDescent="0.2">
      <c r="B70" s="324"/>
      <c r="C70" s="555" t="s">
        <v>5</v>
      </c>
      <c r="D70" s="556"/>
      <c r="E70" s="599" t="s">
        <v>891</v>
      </c>
      <c r="F70" s="600"/>
      <c r="G70" s="600"/>
      <c r="H70" s="601"/>
      <c r="I70" s="395" t="s">
        <v>795</v>
      </c>
      <c r="J70" s="395" t="s">
        <v>885</v>
      </c>
      <c r="K70" s="395"/>
      <c r="L70" s="395"/>
      <c r="M70" s="309"/>
      <c r="N70" s="309" t="s">
        <v>958</v>
      </c>
      <c r="O70" s="311"/>
      <c r="P70" s="326"/>
      <c r="Q70" s="326"/>
      <c r="R70" s="326"/>
      <c r="S70" s="326"/>
      <c r="T70" s="326"/>
      <c r="U70" s="326"/>
      <c r="V70" s="326"/>
      <c r="W70" s="326"/>
      <c r="X70" s="446"/>
    </row>
    <row r="71" spans="2:24" ht="140.65" customHeight="1" x14ac:dyDescent="0.2">
      <c r="B71" s="324"/>
      <c r="C71" s="550" t="s">
        <v>5</v>
      </c>
      <c r="D71" s="551"/>
      <c r="E71" s="559" t="s">
        <v>892</v>
      </c>
      <c r="F71" s="560"/>
      <c r="G71" s="560"/>
      <c r="H71" s="561"/>
      <c r="I71" s="309" t="s">
        <v>795</v>
      </c>
      <c r="J71" s="395" t="s">
        <v>885</v>
      </c>
      <c r="K71" s="309"/>
      <c r="L71" s="309" t="s">
        <v>825</v>
      </c>
      <c r="M71" s="309"/>
      <c r="N71" s="215" t="s">
        <v>815</v>
      </c>
      <c r="O71" s="311"/>
      <c r="P71" s="326"/>
      <c r="Q71" s="326"/>
      <c r="R71" s="326"/>
      <c r="S71" s="326"/>
      <c r="T71" s="326"/>
      <c r="U71" s="326"/>
      <c r="V71" s="326"/>
      <c r="W71" s="326"/>
      <c r="X71" s="446"/>
    </row>
    <row r="72" spans="2:24" ht="85.7" customHeight="1" x14ac:dyDescent="0.2">
      <c r="B72" s="324"/>
      <c r="C72" s="550" t="s">
        <v>5</v>
      </c>
      <c r="D72" s="551"/>
      <c r="E72" s="552" t="s">
        <v>893</v>
      </c>
      <c r="F72" s="553"/>
      <c r="G72" s="553"/>
      <c r="H72" s="554"/>
      <c r="I72" s="309" t="s">
        <v>795</v>
      </c>
      <c r="J72" s="395" t="s">
        <v>885</v>
      </c>
      <c r="K72" s="309"/>
      <c r="L72" s="309"/>
      <c r="M72" s="309"/>
      <c r="N72" s="215" t="s">
        <v>959</v>
      </c>
      <c r="O72" s="311"/>
      <c r="P72" s="326"/>
      <c r="Q72" s="326"/>
      <c r="R72" s="326"/>
      <c r="S72" s="326"/>
      <c r="T72" s="326"/>
      <c r="U72" s="326"/>
      <c r="V72" s="326"/>
      <c r="W72" s="326"/>
      <c r="X72" s="446"/>
    </row>
    <row r="73" spans="2:24" ht="63" customHeight="1" x14ac:dyDescent="0.2">
      <c r="B73" s="324"/>
      <c r="C73" s="550" t="s">
        <v>801</v>
      </c>
      <c r="D73" s="551"/>
      <c r="E73" s="552" t="s">
        <v>894</v>
      </c>
      <c r="F73" s="553"/>
      <c r="G73" s="553"/>
      <c r="H73" s="554"/>
      <c r="I73" s="399" t="s">
        <v>796</v>
      </c>
      <c r="J73" s="399" t="s">
        <v>831</v>
      </c>
      <c r="K73" s="399"/>
      <c r="L73" s="399"/>
      <c r="M73" s="399"/>
      <c r="N73" s="315" t="s">
        <v>903</v>
      </c>
      <c r="O73" s="400"/>
      <c r="P73" s="326"/>
      <c r="Q73" s="326"/>
      <c r="R73" s="326"/>
      <c r="S73" s="326"/>
      <c r="T73" s="326"/>
      <c r="U73" s="326"/>
      <c r="V73" s="326"/>
      <c r="W73" s="326"/>
      <c r="X73" s="446"/>
    </row>
    <row r="74" spans="2:24" ht="15" x14ac:dyDescent="0.2">
      <c r="B74" s="401"/>
      <c r="C74" s="402"/>
      <c r="D74" s="402"/>
      <c r="E74" s="402"/>
      <c r="F74" s="402"/>
      <c r="G74" s="402"/>
      <c r="H74" s="402"/>
      <c r="I74" s="402"/>
      <c r="J74" s="402"/>
      <c r="K74" s="402"/>
      <c r="L74" s="402"/>
      <c r="M74" s="402"/>
      <c r="N74" s="403"/>
      <c r="O74" s="403"/>
      <c r="P74" s="404"/>
      <c r="Q74" s="404"/>
      <c r="R74" s="404"/>
      <c r="S74" s="404"/>
      <c r="T74" s="404"/>
      <c r="U74" s="404"/>
      <c r="V74" s="404"/>
      <c r="W74" s="404"/>
      <c r="X74" s="447"/>
    </row>
    <row r="75" spans="2:24" x14ac:dyDescent="0.2">
      <c r="C75" s="405"/>
      <c r="D75" s="405"/>
      <c r="E75" s="405"/>
      <c r="F75" s="405"/>
      <c r="G75" s="405"/>
      <c r="H75" s="405"/>
      <c r="I75" s="405"/>
      <c r="J75" s="405"/>
      <c r="K75" s="406"/>
      <c r="L75" s="406"/>
      <c r="M75" s="406"/>
      <c r="N75" s="407"/>
      <c r="O75" s="407"/>
    </row>
    <row r="76" spans="2:24" ht="15" thickBot="1" x14ac:dyDescent="0.25">
      <c r="C76" s="405"/>
      <c r="D76" s="405"/>
      <c r="E76" s="405"/>
      <c r="F76" s="405"/>
      <c r="G76" s="405"/>
      <c r="H76" s="405"/>
      <c r="I76" s="405"/>
      <c r="J76" s="405"/>
      <c r="K76" s="406"/>
      <c r="L76" s="406"/>
      <c r="M76" s="406"/>
      <c r="N76" s="407"/>
      <c r="O76" s="407"/>
    </row>
    <row r="77" spans="2:24" ht="15.75" thickBot="1" x14ac:dyDescent="0.3">
      <c r="B77" s="408"/>
      <c r="C77" s="570" t="s">
        <v>47</v>
      </c>
      <c r="D77" s="570"/>
      <c r="E77" s="570"/>
      <c r="F77" s="570"/>
      <c r="G77" s="570"/>
      <c r="H77" s="409"/>
      <c r="I77" s="409"/>
      <c r="J77" s="570"/>
      <c r="K77" s="570"/>
      <c r="L77" s="570"/>
      <c r="M77" s="570"/>
      <c r="N77" s="570"/>
      <c r="O77" s="410"/>
      <c r="P77" s="409"/>
      <c r="Q77" s="570"/>
      <c r="R77" s="570"/>
      <c r="S77" s="570"/>
      <c r="T77" s="570"/>
      <c r="U77" s="409"/>
      <c r="V77" s="409"/>
      <c r="W77" s="409"/>
      <c r="X77" s="411"/>
    </row>
    <row r="78" spans="2:24" ht="15" x14ac:dyDescent="0.25">
      <c r="B78" s="412"/>
      <c r="C78" s="413"/>
      <c r="D78" s="414"/>
      <c r="E78" s="414"/>
      <c r="F78" s="414"/>
      <c r="G78" s="414"/>
      <c r="H78" s="414"/>
      <c r="I78" s="414"/>
      <c r="J78" s="414"/>
      <c r="K78" s="414"/>
      <c r="L78" s="414"/>
      <c r="M78" s="414"/>
      <c r="N78" s="415"/>
      <c r="O78" s="415"/>
      <c r="P78" s="416"/>
      <c r="Q78" s="416"/>
      <c r="R78" s="416"/>
      <c r="S78" s="416"/>
      <c r="T78" s="416"/>
      <c r="U78" s="416"/>
      <c r="V78" s="416"/>
      <c r="W78" s="416"/>
      <c r="X78" s="417"/>
    </row>
    <row r="79" spans="2:24" ht="75" x14ac:dyDescent="0.25">
      <c r="B79" s="412"/>
      <c r="C79" s="413" t="s">
        <v>650</v>
      </c>
      <c r="D79" s="413"/>
      <c r="E79" s="413"/>
      <c r="F79" s="414"/>
      <c r="G79" s="414"/>
      <c r="H79" s="414"/>
      <c r="I79" s="414"/>
      <c r="J79" s="414"/>
      <c r="K79" s="414"/>
      <c r="L79" s="414"/>
      <c r="M79" s="414"/>
      <c r="N79" s="415"/>
      <c r="O79" s="415"/>
      <c r="P79" s="416"/>
      <c r="Q79" s="416"/>
      <c r="R79" s="416"/>
      <c r="S79" s="416"/>
      <c r="T79" s="416"/>
      <c r="U79" s="416"/>
      <c r="V79" s="416"/>
      <c r="W79" s="416"/>
      <c r="X79" s="417"/>
    </row>
    <row r="80" spans="2:24" ht="23.25" customHeight="1" thickBot="1" x14ac:dyDescent="0.3">
      <c r="B80" s="418"/>
      <c r="C80" s="413"/>
      <c r="D80" s="414"/>
      <c r="E80" s="414"/>
      <c r="F80" s="414"/>
      <c r="G80" s="414"/>
      <c r="H80" s="414"/>
      <c r="I80" s="414"/>
      <c r="J80" s="414"/>
      <c r="K80" s="414"/>
      <c r="L80" s="414"/>
      <c r="M80" s="414"/>
      <c r="N80" s="415"/>
      <c r="O80" s="415"/>
      <c r="P80" s="416"/>
      <c r="Q80" s="416"/>
      <c r="R80" s="416"/>
      <c r="S80" s="416"/>
      <c r="T80" s="416"/>
      <c r="U80" s="416"/>
      <c r="V80" s="416"/>
      <c r="W80" s="416"/>
      <c r="X80" s="417"/>
    </row>
    <row r="81" spans="2:24" ht="51.75" customHeight="1" x14ac:dyDescent="0.2">
      <c r="B81" s="418"/>
      <c r="C81" s="419" t="s">
        <v>648</v>
      </c>
      <c r="D81" s="581" t="s">
        <v>48</v>
      </c>
      <c r="E81" s="581"/>
      <c r="F81" s="581"/>
      <c r="G81" s="581"/>
      <c r="H81" s="581"/>
      <c r="I81" s="581" t="s">
        <v>557</v>
      </c>
      <c r="J81" s="581"/>
      <c r="K81" s="581" t="s">
        <v>556</v>
      </c>
      <c r="L81" s="581"/>
      <c r="M81" s="581" t="s">
        <v>8</v>
      </c>
      <c r="N81" s="584"/>
      <c r="O81" s="415"/>
      <c r="P81" s="416"/>
      <c r="Q81" s="416"/>
      <c r="R81" s="416"/>
      <c r="S81" s="416"/>
      <c r="T81" s="416"/>
      <c r="U81" s="416"/>
      <c r="V81" s="416"/>
      <c r="W81" s="416"/>
      <c r="X81" s="417"/>
    </row>
    <row r="82" spans="2:24" ht="47.25" customHeight="1" x14ac:dyDescent="0.2">
      <c r="B82" s="418"/>
      <c r="C82" s="420"/>
      <c r="D82" s="580"/>
      <c r="E82" s="580"/>
      <c r="F82" s="580"/>
      <c r="G82" s="580"/>
      <c r="H82" s="580"/>
      <c r="I82" s="582"/>
      <c r="J82" s="582"/>
      <c r="K82" s="583"/>
      <c r="L82" s="583"/>
      <c r="M82" s="583"/>
      <c r="N82" s="585"/>
      <c r="O82" s="415"/>
      <c r="P82" s="416"/>
      <c r="Q82" s="416"/>
      <c r="R82" s="416"/>
      <c r="S82" s="416"/>
      <c r="T82" s="416"/>
      <c r="U82" s="416"/>
      <c r="V82" s="416"/>
      <c r="W82" s="416"/>
      <c r="X82" s="417"/>
    </row>
    <row r="83" spans="2:24" x14ac:dyDescent="0.2">
      <c r="B83" s="418"/>
      <c r="C83" s="414"/>
      <c r="D83" s="414"/>
      <c r="E83" s="414"/>
      <c r="F83" s="414"/>
      <c r="G83" s="414"/>
      <c r="H83" s="414"/>
      <c r="I83" s="414"/>
      <c r="J83" s="414"/>
      <c r="K83" s="414"/>
      <c r="L83" s="414"/>
      <c r="M83" s="414"/>
      <c r="N83" s="415"/>
      <c r="O83" s="415"/>
      <c r="P83" s="416"/>
      <c r="Q83" s="416"/>
      <c r="R83" s="416"/>
      <c r="S83" s="416"/>
      <c r="T83" s="416"/>
      <c r="U83" s="416"/>
      <c r="V83" s="416"/>
      <c r="W83" s="416"/>
      <c r="X83" s="417"/>
    </row>
    <row r="84" spans="2:24" x14ac:dyDescent="0.2">
      <c r="B84" s="418"/>
      <c r="C84" s="414"/>
      <c r="D84" s="414"/>
      <c r="E84" s="414"/>
      <c r="F84" s="414"/>
      <c r="G84" s="414"/>
      <c r="H84" s="414"/>
      <c r="I84" s="414"/>
      <c r="J84" s="414"/>
      <c r="K84" s="414"/>
      <c r="L84" s="414"/>
      <c r="M84" s="414"/>
      <c r="N84" s="415"/>
      <c r="O84" s="415"/>
      <c r="P84" s="416"/>
      <c r="Q84" s="416"/>
      <c r="R84" s="416"/>
      <c r="S84" s="416"/>
      <c r="T84" s="416"/>
      <c r="U84" s="416"/>
      <c r="V84" s="416"/>
      <c r="W84" s="416"/>
      <c r="X84" s="417"/>
    </row>
    <row r="85" spans="2:24" ht="75" x14ac:dyDescent="0.25">
      <c r="B85" s="412"/>
      <c r="C85" s="413" t="s">
        <v>651</v>
      </c>
      <c r="D85" s="414"/>
      <c r="E85" s="414"/>
      <c r="F85" s="414"/>
      <c r="G85" s="414"/>
      <c r="H85" s="414"/>
      <c r="I85" s="414"/>
      <c r="J85" s="414"/>
      <c r="K85" s="414"/>
      <c r="L85" s="414"/>
      <c r="M85" s="414"/>
      <c r="N85" s="415"/>
      <c r="O85" s="415"/>
      <c r="P85" s="416"/>
      <c r="Q85" s="416"/>
      <c r="R85" s="416"/>
      <c r="S85" s="416"/>
      <c r="T85" s="416"/>
      <c r="U85" s="416"/>
      <c r="V85" s="416"/>
      <c r="W85" s="416"/>
      <c r="X85" s="417"/>
    </row>
    <row r="86" spans="2:24" ht="15" thickBot="1" x14ac:dyDescent="0.25">
      <c r="B86" s="418"/>
      <c r="C86" s="414"/>
      <c r="D86" s="414"/>
      <c r="E86" s="414"/>
      <c r="F86" s="414"/>
      <c r="G86" s="414"/>
      <c r="H86" s="414"/>
      <c r="I86" s="414"/>
      <c r="J86" s="414"/>
      <c r="K86" s="414"/>
      <c r="L86" s="414"/>
      <c r="M86" s="414"/>
      <c r="N86" s="415"/>
      <c r="O86" s="415"/>
      <c r="P86" s="416"/>
      <c r="Q86" s="416"/>
      <c r="R86" s="416"/>
      <c r="S86" s="416"/>
      <c r="T86" s="416"/>
      <c r="U86" s="416"/>
      <c r="V86" s="416"/>
      <c r="W86" s="416"/>
      <c r="X86" s="417"/>
    </row>
    <row r="87" spans="2:24" x14ac:dyDescent="0.2">
      <c r="B87" s="418"/>
      <c r="C87" s="571"/>
      <c r="D87" s="572"/>
      <c r="E87" s="572"/>
      <c r="F87" s="572"/>
      <c r="G87" s="572"/>
      <c r="H87" s="572"/>
      <c r="I87" s="573"/>
      <c r="J87" s="414"/>
      <c r="K87" s="414"/>
      <c r="L87" s="414"/>
      <c r="M87" s="414"/>
      <c r="N87" s="415"/>
      <c r="O87" s="415"/>
      <c r="P87" s="416"/>
      <c r="Q87" s="416"/>
      <c r="R87" s="416"/>
      <c r="S87" s="416"/>
      <c r="T87" s="416"/>
      <c r="U87" s="416"/>
      <c r="V87" s="416"/>
      <c r="W87" s="416"/>
      <c r="X87" s="417"/>
    </row>
    <row r="88" spans="2:24" x14ac:dyDescent="0.2">
      <c r="B88" s="418"/>
      <c r="C88" s="574"/>
      <c r="D88" s="575"/>
      <c r="E88" s="575"/>
      <c r="F88" s="575"/>
      <c r="G88" s="575"/>
      <c r="H88" s="575"/>
      <c r="I88" s="576"/>
      <c r="J88" s="414"/>
      <c r="K88" s="414"/>
      <c r="L88" s="414"/>
      <c r="M88" s="414"/>
      <c r="N88" s="415"/>
      <c r="O88" s="415"/>
      <c r="P88" s="416"/>
      <c r="Q88" s="416"/>
      <c r="R88" s="416"/>
      <c r="S88" s="416"/>
      <c r="T88" s="416"/>
      <c r="U88" s="416"/>
      <c r="V88" s="416"/>
      <c r="W88" s="416"/>
      <c r="X88" s="417"/>
    </row>
    <row r="89" spans="2:24" x14ac:dyDescent="0.2">
      <c r="B89" s="418"/>
      <c r="C89" s="574"/>
      <c r="D89" s="575"/>
      <c r="E89" s="575"/>
      <c r="F89" s="575"/>
      <c r="G89" s="575"/>
      <c r="H89" s="575"/>
      <c r="I89" s="576"/>
      <c r="J89" s="414"/>
      <c r="K89" s="414"/>
      <c r="L89" s="414"/>
      <c r="M89" s="414"/>
      <c r="N89" s="415"/>
      <c r="O89" s="415"/>
      <c r="P89" s="416"/>
      <c r="Q89" s="416"/>
      <c r="R89" s="416"/>
      <c r="S89" s="416"/>
      <c r="T89" s="416"/>
      <c r="U89" s="416"/>
      <c r="V89" s="416"/>
      <c r="W89" s="416"/>
      <c r="X89" s="417"/>
    </row>
    <row r="90" spans="2:24" x14ac:dyDescent="0.2">
      <c r="B90" s="418"/>
      <c r="C90" s="574"/>
      <c r="D90" s="575"/>
      <c r="E90" s="575"/>
      <c r="F90" s="575"/>
      <c r="G90" s="575"/>
      <c r="H90" s="575"/>
      <c r="I90" s="576"/>
      <c r="J90" s="414"/>
      <c r="K90" s="414"/>
      <c r="L90" s="414"/>
      <c r="M90" s="414"/>
      <c r="N90" s="415"/>
      <c r="O90" s="415"/>
      <c r="P90" s="416"/>
      <c r="Q90" s="416"/>
      <c r="R90" s="416"/>
      <c r="S90" s="416"/>
      <c r="T90" s="416"/>
      <c r="U90" s="416"/>
      <c r="V90" s="416"/>
      <c r="W90" s="416"/>
      <c r="X90" s="417"/>
    </row>
    <row r="91" spans="2:24" x14ac:dyDescent="0.2">
      <c r="B91" s="418"/>
      <c r="C91" s="574"/>
      <c r="D91" s="575"/>
      <c r="E91" s="575"/>
      <c r="F91" s="575"/>
      <c r="G91" s="575"/>
      <c r="H91" s="575"/>
      <c r="I91" s="576"/>
      <c r="J91" s="414"/>
      <c r="K91" s="414"/>
      <c r="L91" s="414"/>
      <c r="M91" s="414"/>
      <c r="N91" s="415"/>
      <c r="O91" s="415"/>
      <c r="P91" s="416"/>
      <c r="Q91" s="416"/>
      <c r="R91" s="416"/>
      <c r="S91" s="416"/>
      <c r="T91" s="416"/>
      <c r="U91" s="416"/>
      <c r="V91" s="416"/>
      <c r="W91" s="416"/>
      <c r="X91" s="417"/>
    </row>
    <row r="92" spans="2:24" ht="15" thickBot="1" x14ac:dyDescent="0.25">
      <c r="B92" s="418"/>
      <c r="C92" s="577"/>
      <c r="D92" s="578"/>
      <c r="E92" s="578"/>
      <c r="F92" s="578"/>
      <c r="G92" s="578"/>
      <c r="H92" s="578"/>
      <c r="I92" s="579"/>
      <c r="J92" s="414"/>
      <c r="K92" s="414"/>
      <c r="L92" s="414"/>
      <c r="M92" s="414"/>
      <c r="N92" s="415"/>
      <c r="O92" s="415"/>
      <c r="P92" s="416"/>
      <c r="Q92" s="416"/>
      <c r="R92" s="416"/>
      <c r="S92" s="416"/>
      <c r="T92" s="416"/>
      <c r="U92" s="416"/>
      <c r="V92" s="416"/>
      <c r="W92" s="416"/>
      <c r="X92" s="417"/>
    </row>
    <row r="93" spans="2:24" x14ac:dyDescent="0.2">
      <c r="B93" s="421"/>
      <c r="C93" s="422"/>
      <c r="D93" s="422"/>
      <c r="E93" s="422"/>
      <c r="F93" s="422"/>
      <c r="G93" s="422"/>
      <c r="H93" s="422"/>
      <c r="I93" s="422"/>
      <c r="J93" s="422"/>
      <c r="K93" s="422"/>
      <c r="L93" s="422"/>
      <c r="M93" s="422"/>
      <c r="N93" s="423"/>
      <c r="O93" s="423"/>
      <c r="P93" s="422"/>
      <c r="Q93" s="422"/>
      <c r="R93" s="422"/>
      <c r="S93" s="422"/>
      <c r="T93" s="422"/>
      <c r="U93" s="422"/>
      <c r="V93" s="422"/>
      <c r="W93" s="422"/>
      <c r="X93" s="424"/>
    </row>
    <row r="94" spans="2:24" ht="15" x14ac:dyDescent="0.25">
      <c r="B94" s="425" t="s">
        <v>560</v>
      </c>
      <c r="V94" s="319"/>
    </row>
    <row r="95" spans="2:24" x14ac:dyDescent="0.2">
      <c r="V95" s="319"/>
    </row>
    <row r="96" spans="2:24" x14ac:dyDescent="0.2">
      <c r="V96" s="319"/>
    </row>
    <row r="97" spans="22:22" x14ac:dyDescent="0.2">
      <c r="V97" s="319"/>
    </row>
    <row r="98" spans="22:22" x14ac:dyDescent="0.2">
      <c r="V98" s="319"/>
    </row>
    <row r="99" spans="22:22" x14ac:dyDescent="0.2">
      <c r="V99" s="319"/>
    </row>
    <row r="100" spans="22:22" x14ac:dyDescent="0.2">
      <c r="V100" s="319"/>
    </row>
    <row r="101" spans="22:22" x14ac:dyDescent="0.2">
      <c r="V101" s="319"/>
    </row>
    <row r="102" spans="22:22" x14ac:dyDescent="0.2">
      <c r="V102" s="319"/>
    </row>
    <row r="103" spans="22:22" x14ac:dyDescent="0.2">
      <c r="V103" s="319"/>
    </row>
    <row r="104" spans="22:22" x14ac:dyDescent="0.2">
      <c r="V104" s="319"/>
    </row>
    <row r="105" spans="22:22" x14ac:dyDescent="0.2">
      <c r="V105" s="319"/>
    </row>
    <row r="106" spans="22:22" x14ac:dyDescent="0.2">
      <c r="V106" s="319"/>
    </row>
    <row r="107" spans="22:22" x14ac:dyDescent="0.2">
      <c r="V107" s="319"/>
    </row>
    <row r="108" spans="22:22" x14ac:dyDescent="0.2">
      <c r="V108" s="319"/>
    </row>
    <row r="109" spans="22:22" x14ac:dyDescent="0.2">
      <c r="V109" s="319"/>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62">
    <mergeCell ref="E63:H63"/>
    <mergeCell ref="E72:H72"/>
    <mergeCell ref="K43:L43"/>
    <mergeCell ref="K44:L44"/>
    <mergeCell ref="E64:H64"/>
    <mergeCell ref="E65:H65"/>
    <mergeCell ref="E66:H66"/>
    <mergeCell ref="E67:H67"/>
    <mergeCell ref="E68:H68"/>
    <mergeCell ref="E69:H69"/>
    <mergeCell ref="E70:H70"/>
    <mergeCell ref="E56:H56"/>
    <mergeCell ref="E57:H57"/>
    <mergeCell ref="E58:H58"/>
    <mergeCell ref="E59:H59"/>
    <mergeCell ref="E60:H60"/>
    <mergeCell ref="C34:I38"/>
    <mergeCell ref="C48:I50"/>
    <mergeCell ref="I44:J44"/>
    <mergeCell ref="I43:J43"/>
    <mergeCell ref="N29:O29"/>
    <mergeCell ref="N30:O30"/>
    <mergeCell ref="D29:F29"/>
    <mergeCell ref="D30:F30"/>
    <mergeCell ref="C77:G77"/>
    <mergeCell ref="J77:N77"/>
    <mergeCell ref="Q77:T77"/>
    <mergeCell ref="C87:I92"/>
    <mergeCell ref="D82:H82"/>
    <mergeCell ref="D81:H81"/>
    <mergeCell ref="I82:J82"/>
    <mergeCell ref="I81:J81"/>
    <mergeCell ref="K81:L81"/>
    <mergeCell ref="K82:L82"/>
    <mergeCell ref="M81:N81"/>
    <mergeCell ref="M82:N82"/>
    <mergeCell ref="S43:T43"/>
    <mergeCell ref="S44:T44"/>
    <mergeCell ref="C55:D55"/>
    <mergeCell ref="E55:H55"/>
    <mergeCell ref="C72:D72"/>
    <mergeCell ref="C56:D56"/>
    <mergeCell ref="C57:D57"/>
    <mergeCell ref="C58:D58"/>
    <mergeCell ref="C59:D59"/>
    <mergeCell ref="C60:D60"/>
    <mergeCell ref="C61:D61"/>
    <mergeCell ref="C62:D62"/>
    <mergeCell ref="C63:D63"/>
    <mergeCell ref="C64:D64"/>
    <mergeCell ref="E61:H61"/>
    <mergeCell ref="E62:H62"/>
    <mergeCell ref="C73:D73"/>
    <mergeCell ref="E73:H73"/>
    <mergeCell ref="C65:D65"/>
    <mergeCell ref="C66:D66"/>
    <mergeCell ref="C67:D67"/>
    <mergeCell ref="C68:D68"/>
    <mergeCell ref="C69:D69"/>
    <mergeCell ref="C70:D70"/>
    <mergeCell ref="C71:D71"/>
    <mergeCell ref="E71:H71"/>
  </mergeCells>
  <conditionalFormatting sqref="D17:O21 D23:O23">
    <cfRule type="expression" dxfId="0" priority="5">
      <formula>$D$14="N/A"</formula>
    </cfRule>
  </conditionalFormatting>
  <dataValidations count="14">
    <dataValidation allowBlank="1" sqref="N43 O43:O44 O55:O57 O59:O73"/>
    <dataValidation sqref="S43:S44 R43 O58 M55:N62 M64 N65:N66 N69:N72 M66:M73"/>
    <dataValidation type="list" allowBlank="1" showInputMessage="1" showErrorMessage="1" sqref="M44">
      <formula1>actiontype</formula1>
    </dataValidation>
    <dataValidation type="list" allowBlank="1" sqref="I63 I65:I73">
      <formula1>PartnershipRole</formula1>
    </dataValidation>
    <dataValidation type="list" allowBlank="1" showInputMessage="1" sqref="I82 I56:I61">
      <formula1>PartnershipRole</formula1>
    </dataValidation>
    <dataValidation type="list" allowBlank="1" sqref="N25:O28 N34:O42 N44 N1:O2 N14:O15 N6:O7 N74:N80 N83:N1048576 O74:O1048576">
      <formula1>Behaviour</formula1>
    </dataValidation>
    <dataValidation type="list" sqref="I44 M14:M15 M25:M28 M34:M42 M6:M7 M1:M2 M74:M80 M83:M1048576">
      <formula1>ProjectStatus</formula1>
    </dataValidation>
    <dataValidation type="list" sqref="R6:U7 R1:U2 R75:U76 R110:U1048576 R77:T109">
      <formula1>"FundingStatus"</formula1>
    </dataValidation>
    <dataValidation type="list" sqref="Q6:Q7 Q1:Q2 Q75:Q1048576">
      <formula1>FundingSource</formula1>
    </dataValidation>
    <dataValidation type="decimal" operator="greaterThan" allowBlank="1" showInputMessage="1" showErrorMessage="1" sqref="J30 H30 F44">
      <formula1>0</formula1>
    </dataValidation>
    <dataValidation type="decimal" operator="greaterThanOrEqual" allowBlank="1" showInputMessage="1" showErrorMessage="1" sqref="L30 H44 P44:Q44">
      <formula1>0</formula1>
    </dataValidation>
    <dataValidation type="list" allowBlank="1" showInputMessage="1" showErrorMessage="1" sqref="C30 C44">
      <formula1>RPP_Sector</formula1>
    </dataValidation>
    <dataValidation type="list" allowBlank="1" showInputMessage="1" showErrorMessage="1" sqref="P17:P24 C82 G30 D44:E44 G44 K30 I30 M30 C22 C24 D14:D15">
      <formula1>#REF!</formula1>
    </dataValidation>
    <dataValidation type="list" sqref="R4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37" max="23" man="1"/>
    <brk id="46" max="16383" man="1"/>
    <brk id="51" max="16383" man="1"/>
    <brk id="52" max="16383" man="1"/>
    <brk id="7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Simon Jones</cp:lastModifiedBy>
  <cp:lastPrinted>2015-07-10T09:39:32Z</cp:lastPrinted>
  <dcterms:created xsi:type="dcterms:W3CDTF">2014-10-29T16:20:01Z</dcterms:created>
  <dcterms:modified xsi:type="dcterms:W3CDTF">2020-11-26T17:15:50Z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