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S:\facserv\Sustainability\Reporting\PBCCD - Scottish Gov\PBCCD 19-20\Report\"/>
    </mc:Choice>
  </mc:AlternateContent>
  <bookViews>
    <workbookView xWindow="0" yWindow="0" windowWidth="18075" windowHeight="10335"/>
  </bookViews>
  <sheets>
    <sheet name="Required section" sheetId="7" r:id="rId1"/>
    <sheet name="ListsReq" sheetId="8" r:id="rId2"/>
    <sheet name="Recommended - Wider Influence" sheetId="3" r:id="rId3"/>
  </sheets>
  <externalReferences>
    <externalReference r:id="rId4"/>
  </externalReferences>
  <definedNames>
    <definedName name="actiontype">#REF!</definedName>
    <definedName name="ActionTypePartnership">#REF!</definedName>
    <definedName name="All_Sectors">#REF!</definedName>
    <definedName name="Behaviour">#REF!</definedName>
    <definedName name="Business_Industry_and_Public_Sector">#REF!</definedName>
    <definedName name="direction">ListsReq!$AR$3:$AR$4</definedName>
    <definedName name="emissionsource">ListsReq!$AC$3:$AC$34</definedName>
    <definedName name="emissionsource1">ListsReq!$AC$3:$AC$61</definedName>
    <definedName name="emissionsource2">ListsReq!$AG$3:$AG$20</definedName>
    <definedName name="Energy">#REF!</definedName>
    <definedName name="Estimated">ListsReq!$AO$3:$AO$4</definedName>
    <definedName name="Full_dataset">#REF!</definedName>
    <definedName name="FundingSource">#REF!</definedName>
    <definedName name="FundingStatus">#REF!</definedName>
    <definedName name="Homes_and_Communities">#REF!</definedName>
    <definedName name="LACO2datasets">#REF!</definedName>
    <definedName name="LAs">#REF!</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#REF!</definedName>
    <definedName name="_xlnm.Print_Area" localSheetId="2">'Recommended - Wider Influence'!$A$1:$X$89</definedName>
    <definedName name="_xlnm.Print_Area" localSheetId="0">'Required section'!$A$1:$M$399</definedName>
    <definedName name="probability">ListsReq!$AA$3:$AA$6</definedName>
    <definedName name="ProjectRole">#REF!</definedName>
    <definedName name="ProjectStatus">#REF!</definedName>
    <definedName name="RPP_Sector">#REF!</definedName>
    <definedName name="RPP2BusinessIndustryPublicSector">#REF!</definedName>
    <definedName name="RPP2HomesCommunities">#REF!</definedName>
    <definedName name="RPP2RuralLandUse">#REF!</definedName>
    <definedName name="RPP2Transport">#REF!</definedName>
    <definedName name="RPP2WasteResourceEfficiency">#REF!</definedName>
    <definedName name="RPPSectors">#REF!</definedName>
    <definedName name="Rural_Land_Use">#REF!</definedName>
    <definedName name="Scope">ListsReq!$AQ$3:$AQ$5</definedName>
    <definedName name="Subset_dataset">#REF!</definedName>
    <definedName name="targetboundary">ListsReq!$Y$3:$Y$15</definedName>
    <definedName name="targettype">ListsReq!$W$3:$W$5</definedName>
    <definedName name="Transport">#REF!</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#REF!</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2" hidden="1">'Recommended - Wider Influence'!$G:$G</definedName>
    <definedName name="Z_24BDF9BF_3E89_4D14_855A_139B7B0A48CA_.wvu.PrintArea" localSheetId="2" hidden="1">'Recommended - Wider Influence'!$C$44:$T$46</definedName>
  </definedNames>
  <calcPr calcId="162913"/>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4" i="7" l="1"/>
  <c r="H125" i="7"/>
  <c r="H126" i="7"/>
  <c r="H127" i="7"/>
  <c r="H128" i="7"/>
  <c r="H129" i="7"/>
  <c r="H130" i="7"/>
  <c r="H131" i="7"/>
  <c r="F108" i="7" l="1"/>
  <c r="H108" i="7" s="1"/>
  <c r="F109" i="7"/>
  <c r="H109" i="7" s="1"/>
  <c r="F110" i="7"/>
  <c r="H110" i="7" s="1"/>
  <c r="F111" i="7"/>
  <c r="H111" i="7" s="1"/>
  <c r="F112" i="7"/>
  <c r="H112" i="7" s="1"/>
  <c r="F113" i="7"/>
  <c r="H113" i="7" s="1"/>
  <c r="F114" i="7"/>
  <c r="H114" i="7" s="1"/>
  <c r="F115" i="7"/>
  <c r="H115" i="7" s="1"/>
  <c r="F116" i="7"/>
  <c r="H116" i="7" s="1"/>
  <c r="F117" i="7"/>
  <c r="H117" i="7" s="1"/>
  <c r="F118" i="7"/>
  <c r="H118" i="7" s="1"/>
  <c r="F119" i="7"/>
  <c r="H119" i="7" s="1"/>
  <c r="F120" i="7"/>
  <c r="H120" i="7" s="1"/>
  <c r="F121" i="7"/>
  <c r="H121" i="7" s="1"/>
  <c r="F122" i="7"/>
  <c r="H122" i="7" s="1"/>
  <c r="H123" i="7"/>
  <c r="F132" i="7"/>
  <c r="H132" i="7" s="1"/>
  <c r="F133" i="7"/>
  <c r="H133" i="7" s="1"/>
  <c r="F134" i="7"/>
  <c r="F135" i="7"/>
  <c r="H135" i="7" s="1"/>
  <c r="F136" i="7"/>
  <c r="F137" i="7"/>
  <c r="H137" i="7" s="1"/>
  <c r="F138" i="7"/>
  <c r="H138" i="7" s="1"/>
  <c r="F139" i="7"/>
  <c r="H139" i="7" s="1"/>
  <c r="F140" i="7"/>
  <c r="H140" i="7" s="1"/>
  <c r="F141" i="7"/>
  <c r="H141" i="7" s="1"/>
  <c r="F142" i="7"/>
  <c r="H142" i="7" s="1"/>
  <c r="F143" i="7"/>
  <c r="H143" i="7" s="1"/>
  <c r="F144" i="7"/>
  <c r="H144" i="7" s="1"/>
  <c r="F145" i="7"/>
  <c r="H145" i="7" s="1"/>
  <c r="F146" i="7"/>
  <c r="H146" i="7" s="1"/>
  <c r="F147" i="7"/>
  <c r="H147" i="7" s="1"/>
  <c r="F148" i="7"/>
  <c r="H148" i="7" s="1"/>
  <c r="F149" i="7"/>
  <c r="H149" i="7" s="1"/>
  <c r="F150" i="7"/>
  <c r="H150" i="7" s="1"/>
  <c r="F151" i="7"/>
  <c r="H151" i="7" s="1"/>
  <c r="F152" i="7"/>
  <c r="H152" i="7" s="1"/>
  <c r="F153" i="7"/>
  <c r="H153" i="7" s="1"/>
  <c r="F154" i="7"/>
  <c r="H154" i="7" s="1"/>
  <c r="F155" i="7"/>
  <c r="H155" i="7" s="1"/>
  <c r="F156" i="7"/>
  <c r="H156" i="7" s="1"/>
  <c r="F157" i="7"/>
  <c r="H157" i="7" s="1"/>
  <c r="F158" i="7"/>
  <c r="H158" i="7" s="1"/>
  <c r="F159" i="7"/>
  <c r="H159" i="7" s="1"/>
  <c r="F160" i="7"/>
  <c r="H160" i="7" s="1"/>
  <c r="F161" i="7"/>
  <c r="H161" i="7" s="1"/>
  <c r="F162" i="7"/>
  <c r="H162" i="7" s="1"/>
  <c r="F163" i="7"/>
  <c r="H163" i="7" s="1"/>
  <c r="F164" i="7"/>
  <c r="H164" i="7" s="1"/>
  <c r="F165" i="7"/>
  <c r="H165" i="7" s="1"/>
  <c r="F166" i="7"/>
  <c r="H166" i="7" s="1"/>
  <c r="F167" i="7"/>
  <c r="H167" i="7" s="1"/>
  <c r="F168" i="7"/>
  <c r="H168" i="7" s="1"/>
  <c r="F169" i="7"/>
  <c r="H169" i="7" s="1"/>
  <c r="F170" i="7"/>
  <c r="H170" i="7" s="1"/>
  <c r="F171" i="7"/>
  <c r="H171" i="7" s="1"/>
  <c r="F172" i="7"/>
  <c r="H172" i="7" s="1"/>
  <c r="F173" i="7"/>
  <c r="H173" i="7" s="1"/>
  <c r="F174" i="7"/>
  <c r="H174" i="7" s="1"/>
  <c r="F175" i="7"/>
  <c r="H175" i="7" s="1"/>
  <c r="F176" i="7"/>
  <c r="H176" i="7" s="1"/>
  <c r="F177" i="7"/>
  <c r="H177" i="7" s="1"/>
  <c r="F178" i="7"/>
  <c r="H178" i="7" s="1"/>
  <c r="F179" i="7"/>
  <c r="H179" i="7" s="1"/>
  <c r="F180" i="7"/>
  <c r="H180" i="7" s="1"/>
  <c r="F181" i="7"/>
  <c r="H181" i="7" s="1"/>
  <c r="F182" i="7"/>
  <c r="H182" i="7" s="1"/>
  <c r="F183" i="7"/>
  <c r="H183" i="7" s="1"/>
  <c r="F184" i="7"/>
  <c r="H184" i="7" s="1"/>
  <c r="F185" i="7"/>
  <c r="H185" i="7" s="1"/>
  <c r="F186" i="7"/>
  <c r="H186" i="7" s="1"/>
  <c r="F187" i="7"/>
  <c r="H187" i="7" s="1"/>
  <c r="F188" i="7"/>
  <c r="H188" i="7" s="1"/>
  <c r="F189" i="7"/>
  <c r="H189" i="7" s="1"/>
  <c r="F190" i="7"/>
  <c r="H190" i="7" s="1"/>
  <c r="F191" i="7"/>
  <c r="H191" i="7" s="1"/>
  <c r="F192" i="7"/>
  <c r="H192" i="7" s="1"/>
  <c r="F193" i="7"/>
  <c r="H193" i="7" s="1"/>
  <c r="F194" i="7"/>
  <c r="H194" i="7" s="1"/>
  <c r="F195" i="7"/>
  <c r="H195" i="7" s="1"/>
  <c r="F196" i="7"/>
  <c r="H196" i="7" s="1"/>
  <c r="F197" i="7"/>
  <c r="H197" i="7" s="1"/>
  <c r="F198" i="7"/>
  <c r="H198" i="7" s="1"/>
  <c r="F199" i="7"/>
  <c r="H199" i="7" s="1"/>
  <c r="F200" i="7"/>
  <c r="H200" i="7" s="1"/>
  <c r="F201" i="7"/>
  <c r="H201" i="7" s="1"/>
  <c r="F202" i="7"/>
  <c r="H202" i="7" s="1"/>
  <c r="F203" i="7"/>
  <c r="H203" i="7" s="1"/>
  <c r="F204" i="7"/>
  <c r="H204" i="7" s="1"/>
  <c r="F107" i="7"/>
  <c r="H107" i="7" s="1"/>
  <c r="G108" i="7"/>
  <c r="G109" i="7"/>
  <c r="G110" i="7"/>
  <c r="G111" i="7"/>
  <c r="G112" i="7"/>
  <c r="G113" i="7"/>
  <c r="G114" i="7"/>
  <c r="G115" i="7"/>
  <c r="G116" i="7"/>
  <c r="G117" i="7"/>
  <c r="G118" i="7"/>
  <c r="G119" i="7"/>
  <c r="G120" i="7"/>
  <c r="G121" i="7"/>
  <c r="G122" i="7"/>
  <c r="G123"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E107" i="7"/>
  <c r="E108" i="7"/>
  <c r="E109" i="7"/>
  <c r="E110" i="7"/>
  <c r="E111" i="7"/>
  <c r="E112" i="7"/>
  <c r="E113" i="7"/>
  <c r="E114" i="7"/>
  <c r="E115" i="7"/>
  <c r="E116" i="7"/>
  <c r="E117" i="7"/>
  <c r="E118" i="7"/>
  <c r="E119" i="7"/>
  <c r="E120" i="7"/>
  <c r="E121" i="7"/>
  <c r="E122" i="7"/>
  <c r="E123"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G107" i="7"/>
  <c r="D3" i="8"/>
  <c r="E3" i="8"/>
  <c r="F3" i="8"/>
  <c r="E4" i="8"/>
  <c r="D5" i="8"/>
  <c r="G3" i="8"/>
  <c r="F4" i="8"/>
  <c r="E5" i="8"/>
  <c r="D6" i="8"/>
  <c r="H3" i="8"/>
  <c r="G4" i="8"/>
  <c r="F5" i="8"/>
  <c r="E6" i="8"/>
  <c r="D7" i="8"/>
  <c r="I3" i="8"/>
  <c r="J3" i="8"/>
  <c r="K3" i="8"/>
  <c r="J4" i="8"/>
  <c r="I5" i="8"/>
  <c r="H6" i="8"/>
  <c r="G7" i="8"/>
  <c r="F8" i="8"/>
  <c r="E9" i="8"/>
  <c r="D10" i="8"/>
  <c r="L3" i="8"/>
  <c r="K4" i="8"/>
  <c r="J5" i="8"/>
  <c r="I6" i="8"/>
  <c r="H7" i="8"/>
  <c r="G8" i="8"/>
  <c r="F9" i="8"/>
  <c r="E10" i="8"/>
  <c r="D11" i="8"/>
  <c r="M3" i="8"/>
  <c r="N3" i="8"/>
  <c r="M4" i="8"/>
  <c r="L5" i="8"/>
  <c r="K6" i="8"/>
  <c r="J7" i="8"/>
  <c r="I8" i="8"/>
  <c r="H9" i="8"/>
  <c r="G10" i="8"/>
  <c r="F11" i="8"/>
  <c r="E12" i="8"/>
  <c r="D13" i="8"/>
  <c r="O3" i="8"/>
  <c r="N4" i="8"/>
  <c r="M5" i="8"/>
  <c r="L6" i="8"/>
  <c r="K7" i="8"/>
  <c r="J8" i="8"/>
  <c r="I9" i="8"/>
  <c r="H10" i="8"/>
  <c r="G11" i="8"/>
  <c r="F12" i="8"/>
  <c r="E13" i="8"/>
  <c r="D14" i="8"/>
  <c r="P3" i="8"/>
  <c r="O4" i="8"/>
  <c r="N5" i="8"/>
  <c r="M6" i="8"/>
  <c r="L7" i="8"/>
  <c r="K8" i="8"/>
  <c r="J9" i="8"/>
  <c r="I10" i="8"/>
  <c r="H11" i="8"/>
  <c r="G12" i="8"/>
  <c r="F13" i="8"/>
  <c r="E14" i="8"/>
  <c r="D15" i="8"/>
  <c r="Q3" i="8"/>
  <c r="R3" i="8"/>
  <c r="D4" i="8"/>
  <c r="H4" i="8"/>
  <c r="I4" i="8"/>
  <c r="H5" i="8"/>
  <c r="G6" i="8"/>
  <c r="F7" i="8"/>
  <c r="E8" i="8"/>
  <c r="D9" i="8"/>
  <c r="L4" i="8"/>
  <c r="K5" i="8"/>
  <c r="J6" i="8"/>
  <c r="I7" i="8"/>
  <c r="H8" i="8"/>
  <c r="G9" i="8"/>
  <c r="F10" i="8"/>
  <c r="E11" i="8"/>
  <c r="D12" i="8"/>
  <c r="P4" i="8"/>
  <c r="Q4" i="8"/>
  <c r="P5" i="8"/>
  <c r="O6" i="8"/>
  <c r="N7" i="8"/>
  <c r="M8" i="8"/>
  <c r="L9" i="8"/>
  <c r="K10" i="8"/>
  <c r="J11" i="8"/>
  <c r="I12" i="8"/>
  <c r="H13" i="8"/>
  <c r="G14" i="8"/>
  <c r="F15" i="8"/>
  <c r="E16" i="8"/>
  <c r="D17" i="8"/>
  <c r="G5" i="8"/>
  <c r="F6" i="8"/>
  <c r="E7" i="8"/>
  <c r="D8" i="8"/>
  <c r="O5" i="8"/>
  <c r="N6" i="8"/>
  <c r="M7" i="8"/>
  <c r="L8" i="8"/>
  <c r="K9" i="8"/>
  <c r="J10" i="8"/>
  <c r="I11" i="8"/>
  <c r="H12" i="8"/>
  <c r="G13" i="8"/>
  <c r="F14" i="8"/>
  <c r="E15" i="8"/>
  <c r="D16" i="8"/>
  <c r="D19" i="8"/>
  <c r="E19" i="8"/>
  <c r="F19" i="8"/>
  <c r="G19" i="8"/>
  <c r="F20" i="8"/>
  <c r="E21" i="8"/>
  <c r="D22" i="8"/>
  <c r="H19" i="8"/>
  <c r="G20" i="8"/>
  <c r="F21" i="8"/>
  <c r="E22" i="8"/>
  <c r="D23" i="8"/>
  <c r="I19" i="8"/>
  <c r="J19" i="8"/>
  <c r="K19" i="8"/>
  <c r="J20" i="8"/>
  <c r="I21" i="8"/>
  <c r="H22" i="8"/>
  <c r="G23" i="8"/>
  <c r="F24" i="8"/>
  <c r="E25" i="8"/>
  <c r="D26" i="8"/>
  <c r="L19" i="8"/>
  <c r="K20" i="8"/>
  <c r="J21" i="8"/>
  <c r="I22" i="8"/>
  <c r="H23" i="8"/>
  <c r="G24" i="8"/>
  <c r="F25" i="8"/>
  <c r="E26" i="8"/>
  <c r="D27" i="8"/>
  <c r="M19" i="8"/>
  <c r="N19" i="8"/>
  <c r="M20" i="8"/>
  <c r="L21" i="8"/>
  <c r="K22" i="8"/>
  <c r="J23" i="8"/>
  <c r="I24" i="8"/>
  <c r="H25" i="8"/>
  <c r="G26" i="8"/>
  <c r="F27" i="8"/>
  <c r="E28" i="8"/>
  <c r="D29" i="8"/>
  <c r="O19" i="8"/>
  <c r="N20" i="8"/>
  <c r="M21" i="8"/>
  <c r="L22" i="8"/>
  <c r="K23" i="8"/>
  <c r="J24" i="8"/>
  <c r="I25" i="8"/>
  <c r="H26" i="8"/>
  <c r="G27" i="8"/>
  <c r="F28" i="8"/>
  <c r="E29" i="8"/>
  <c r="D30" i="8"/>
  <c r="P19" i="8"/>
  <c r="O20" i="8"/>
  <c r="N21" i="8"/>
  <c r="M22" i="8"/>
  <c r="L23" i="8"/>
  <c r="K24" i="8"/>
  <c r="J25" i="8"/>
  <c r="I26" i="8"/>
  <c r="H27" i="8"/>
  <c r="G28" i="8"/>
  <c r="F29" i="8"/>
  <c r="E30" i="8"/>
  <c r="D31" i="8"/>
  <c r="Q19" i="8"/>
  <c r="D20" i="8"/>
  <c r="E20" i="8"/>
  <c r="D21" i="8"/>
  <c r="H20" i="8"/>
  <c r="G21" i="8"/>
  <c r="F22" i="8"/>
  <c r="E23" i="8"/>
  <c r="D24" i="8"/>
  <c r="I20" i="8"/>
  <c r="H21" i="8"/>
  <c r="G22" i="8"/>
  <c r="F23" i="8"/>
  <c r="E24" i="8"/>
  <c r="D25" i="8"/>
  <c r="L20" i="8"/>
  <c r="K21" i="8"/>
  <c r="J22" i="8"/>
  <c r="I23" i="8"/>
  <c r="H24" i="8"/>
  <c r="G25" i="8"/>
  <c r="F26" i="8"/>
  <c r="E27" i="8"/>
  <c r="D28" i="8"/>
  <c r="P20" i="8"/>
  <c r="O21" i="8"/>
  <c r="N22" i="8"/>
  <c r="M23" i="8"/>
  <c r="L24" i="8"/>
  <c r="K25" i="8"/>
  <c r="J26" i="8"/>
  <c r="I27" i="8"/>
  <c r="H28" i="8"/>
  <c r="G29" i="8"/>
  <c r="F30" i="8"/>
  <c r="E31" i="8"/>
  <c r="D32" i="8"/>
  <c r="C14" i="7"/>
  <c r="C15" i="7"/>
  <c r="C16" i="7"/>
  <c r="C17" i="7"/>
  <c r="C18" i="7"/>
  <c r="C19" i="7"/>
  <c r="C20" i="7"/>
  <c r="C21" i="7"/>
  <c r="C22" i="7"/>
  <c r="H96" i="7"/>
  <c r="C97" i="7"/>
  <c r="H97" i="7"/>
  <c r="C98" i="7"/>
  <c r="H98" i="7"/>
  <c r="C99" i="7"/>
  <c r="H99" i="7"/>
  <c r="H134" i="7"/>
  <c r="H136" i="7"/>
  <c r="C230" i="7"/>
  <c r="D244" i="7"/>
  <c r="C256" i="7"/>
  <c r="D264" i="7"/>
  <c r="H205" i="7" l="1"/>
</calcChain>
</file>

<file path=xl/comments1.xml><?xml version="1.0" encoding="utf-8"?>
<comments xmlns="http://schemas.openxmlformats.org/spreadsheetml/2006/main">
  <authors>
    <author>u447116</author>
  </authors>
  <commentList>
    <comment ref="AE47" authorId="0" shapeId="0">
      <text>
        <r>
          <rPr>
            <sz val="9"/>
            <color indexed="81"/>
            <rFont val="Tahoma"/>
            <charset val="1"/>
          </rPr>
          <t xml:space="preserve">Household Residual Waste
</t>
        </r>
      </text>
    </comment>
  </commentList>
</comments>
</file>

<file path=xl/sharedStrings.xml><?xml version="1.0" encoding="utf-8"?>
<sst xmlns="http://schemas.openxmlformats.org/spreadsheetml/2006/main" count="2003" uniqueCount="884">
  <si>
    <t>Year</t>
  </si>
  <si>
    <t>tCO2e</t>
  </si>
  <si>
    <t>Transport</t>
  </si>
  <si>
    <t>Waste</t>
  </si>
  <si>
    <t>Water</t>
  </si>
  <si>
    <t>Other</t>
  </si>
  <si>
    <t>2a</t>
  </si>
  <si>
    <t>Procurement</t>
  </si>
  <si>
    <t>Comments</t>
  </si>
  <si>
    <t>Units</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</si>
  <si>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</si>
  <si>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</si>
  <si>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</si>
  <si>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</si>
  <si>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</si>
  <si>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</si>
  <si>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</si>
  <si>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</si>
  <si>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 xml:space="preserve">Value of Investment (£) </t>
  </si>
  <si>
    <t>Behaviour Change</t>
  </si>
  <si>
    <t>Delivery Role</t>
  </si>
  <si>
    <t>Outputs</t>
  </si>
  <si>
    <t>Please give further details of this behaviour change activity.</t>
  </si>
  <si>
    <t>Organisation's project role</t>
  </si>
  <si>
    <t>During project/policy design and implementation, has ISM or an equivilent behaviour change tool been used?</t>
  </si>
  <si>
    <t>Local Authority:</t>
  </si>
  <si>
    <t>Sector</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</si>
  <si>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</si>
  <si>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</si>
  <si>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</si>
  <si>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</si>
  <si>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</si>
  <si>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</si>
  <si>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Baseline value</t>
  </si>
  <si>
    <t>Type of Target (units)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</si>
  <si>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</si>
  <si>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</si>
  <si>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</si>
  <si>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</si>
  <si>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</si>
  <si>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Latest Year Measured</t>
  </si>
  <si>
    <t>Saving in latest year measured</t>
  </si>
  <si>
    <t>Ongoing Costs (£/year)</t>
  </si>
  <si>
    <t>Latest Year measured</t>
  </si>
  <si>
    <t>DECC Dataset:</t>
  </si>
  <si>
    <t>Metric/indicators for monitoring progress</t>
  </si>
  <si>
    <t>Wider Impact and Influence on GHG Emissions</t>
  </si>
  <si>
    <t>Please provide any detail on data sources or limitations relating to the information provided in Table 3</t>
  </si>
  <si>
    <t>Lead Organisation (if not reporting organisation)</t>
  </si>
  <si>
    <t>Private Partners</t>
  </si>
  <si>
    <t>Public Partners</t>
  </si>
  <si>
    <t>3rd Sector Partners</t>
  </si>
  <si>
    <t>Other Notable Reportable Activity</t>
  </si>
  <si>
    <t>Key Action Description</t>
  </si>
  <si>
    <t>ktCO2</t>
  </si>
  <si>
    <t>tCO2</t>
  </si>
  <si>
    <t>Recommended Reporting: Reporting on Wider Influence</t>
  </si>
  <si>
    <t>Total Emissions</t>
  </si>
  <si>
    <t>Date:</t>
  </si>
  <si>
    <t>Name:</t>
  </si>
  <si>
    <t>Declaration</t>
  </si>
  <si>
    <t>6e</t>
  </si>
  <si>
    <t>No Validation Process</t>
  </si>
  <si>
    <t>6d</t>
  </si>
  <si>
    <t xml:space="preserve">External validation process </t>
  </si>
  <si>
    <t>6c</t>
  </si>
  <si>
    <t>Peer validation process</t>
  </si>
  <si>
    <t>6b</t>
  </si>
  <si>
    <t>Internal validation process</t>
  </si>
  <si>
    <t>6a</t>
  </si>
  <si>
    <t>Validation and Declaration</t>
  </si>
  <si>
    <t>Supporting information and best practice</t>
  </si>
  <si>
    <t>5c</t>
  </si>
  <si>
    <t>Further information</t>
  </si>
  <si>
    <t>How has procurement activity contributed to compliance with climate change duties?</t>
  </si>
  <si>
    <t>5b</t>
  </si>
  <si>
    <t>5a</t>
  </si>
  <si>
    <t>4h</t>
  </si>
  <si>
    <t>Provide a summary of the areas and activities of focus for the year ahead.</t>
  </si>
  <si>
    <t>4g</t>
  </si>
  <si>
    <t>Future priorities for adaptation</t>
  </si>
  <si>
    <t>Please provide details of monitoring and evaluation criteria and adaptation indicators used to assess the effectiveness of actions detailed under Question 4(c) and Question 4(d).</t>
  </si>
  <si>
    <t>4f</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</si>
  <si>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</si>
  <si>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</si>
  <si>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</si>
  <si>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</si>
  <si>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</si>
  <si>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</si>
  <si>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</si>
  <si>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</si>
  <si>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</si>
  <si>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</si>
  <si>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</si>
  <si>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</si>
  <si>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</si>
  <si>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</si>
  <si>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</si>
  <si>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</si>
  <si>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</si>
  <si>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</si>
  <si>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</si>
  <si>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</si>
  <si>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</si>
  <si>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</si>
  <si>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</si>
  <si>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</si>
  <si>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</si>
  <si>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</si>
  <si>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</si>
  <si>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</si>
  <si>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4d</t>
  </si>
  <si>
    <t>Include details of work to increase awareness of the need to adapt to climate change and build the capacity of staff and stakeholders to assess risk and implement action.</t>
  </si>
  <si>
    <t>4c</t>
  </si>
  <si>
    <t>Taking action</t>
  </si>
  <si>
    <t>4b</t>
  </si>
  <si>
    <t>If yes, provide a reference or link to any such risk assessment(s).</t>
  </si>
  <si>
    <t>4a</t>
  </si>
  <si>
    <t>Assessing and managing risk</t>
  </si>
  <si>
    <t>Adaptation</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</si>
  <si>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</si>
  <si>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</si>
  <si>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</si>
  <si>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</si>
  <si>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3j</t>
  </si>
  <si>
    <t>Total</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</si>
  <si>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</si>
  <si>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</si>
  <si>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</si>
  <si>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</si>
  <si>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</si>
  <si>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</si>
  <si>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</si>
  <si>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</si>
  <si>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</si>
  <si>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</si>
  <si>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</si>
  <si>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</si>
  <si>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</si>
  <si>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</si>
  <si>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</si>
  <si>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</si>
  <si>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</si>
  <si>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3h</t>
  </si>
  <si>
    <t>3g</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</si>
  <si>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</si>
  <si>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</si>
  <si>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</si>
  <si>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</si>
  <si>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</si>
  <si>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</si>
  <si>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</si>
  <si>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</si>
  <si>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</si>
  <si>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3f</t>
  </si>
  <si>
    <t>Fleet transport</t>
  </si>
  <si>
    <t>3e</t>
  </si>
  <si>
    <t>Projects and changes</t>
  </si>
  <si>
    <t>Target completion year</t>
  </si>
  <si>
    <t>Units of baseline</t>
  </si>
  <si>
    <t>Baseline figure</t>
  </si>
  <si>
    <t>Boundary/scope of target</t>
  </si>
  <si>
    <t>Target</t>
  </si>
  <si>
    <t>Type of target</t>
  </si>
  <si>
    <t>Name of target</t>
  </si>
  <si>
    <t>Organisational targets</t>
  </si>
  <si>
    <t>3d</t>
  </si>
  <si>
    <t>Total exported (kWh)</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</si>
  <si>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</si>
  <si>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</si>
  <si>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</si>
  <si>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</si>
  <si>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</si>
  <si>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</si>
  <si>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</si>
  <si>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</si>
  <si>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Breakdown of emissions sources</t>
  </si>
  <si>
    <t>3b</t>
  </si>
  <si>
    <t>Year 3 carbon footprint</t>
  </si>
  <si>
    <t>Year 2 carbon footprint</t>
  </si>
  <si>
    <t>Year 1 carbon footprint</t>
  </si>
  <si>
    <t>Scope 3</t>
  </si>
  <si>
    <t>Scope 2</t>
  </si>
  <si>
    <t>Scope 1</t>
  </si>
  <si>
    <t>Year type</t>
  </si>
  <si>
    <t>Reference year</t>
  </si>
  <si>
    <t>3a</t>
  </si>
  <si>
    <t>Emissions</t>
  </si>
  <si>
    <t>Corporate Emissions, Targets and Project Data</t>
  </si>
  <si>
    <t>2h</t>
  </si>
  <si>
    <t>2g</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</si>
  <si>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</si>
  <si>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</si>
  <si>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</si>
  <si>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</si>
  <si>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</si>
  <si>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</si>
  <si>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</si>
  <si>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</si>
  <si>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</si>
  <si>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</si>
  <si>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</si>
  <si>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</si>
  <si>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2e</t>
  </si>
  <si>
    <t>2d</t>
  </si>
  <si>
    <t>Wording of objective</t>
  </si>
  <si>
    <t>Provide a brief summary of objectives if they exist.</t>
  </si>
  <si>
    <t>2c</t>
  </si>
  <si>
    <t>Strategy</t>
  </si>
  <si>
    <t>Governance and management</t>
  </si>
  <si>
    <t>Governance, Management and Strategy</t>
  </si>
  <si>
    <t>1g</t>
  </si>
  <si>
    <t>Report year</t>
  </si>
  <si>
    <t>1f</t>
  </si>
  <si>
    <t>Specify approximate £/annum for the report year.</t>
  </si>
  <si>
    <t>1e</t>
  </si>
  <si>
    <t>Other (specify in comments)</t>
  </si>
  <si>
    <t>Value</t>
  </si>
  <si>
    <t>Metric</t>
  </si>
  <si>
    <t>1d</t>
  </si>
  <si>
    <t>1c</t>
  </si>
  <si>
    <t>Select from the options below</t>
  </si>
  <si>
    <t>1b</t>
  </si>
  <si>
    <t>1a</t>
  </si>
  <si>
    <t>kg CO2e/kWh</t>
  </si>
  <si>
    <t>kg CO2e/passenger km</t>
  </si>
  <si>
    <t>passenger km</t>
  </si>
  <si>
    <t>Taxi (regular)</t>
  </si>
  <si>
    <t>Taxi (black cab)</t>
  </si>
  <si>
    <t>Bus (local bus, not London)</t>
  </si>
  <si>
    <t>kgCO2e/km</t>
  </si>
  <si>
    <t>km</t>
  </si>
  <si>
    <t>Rail (National rail)</t>
  </si>
  <si>
    <t>Long-haul flights (average passenger)</t>
  </si>
  <si>
    <t>Short-haul flights (average passenger)</t>
  </si>
  <si>
    <t>Domestic flight (average passenger)</t>
  </si>
  <si>
    <t>kg CO2e/tonne</t>
  </si>
  <si>
    <t>tonnes</t>
  </si>
  <si>
    <t>Mixed recycling</t>
  </si>
  <si>
    <t>kgCO2e/tonne</t>
  </si>
  <si>
    <t>Construction (Average) Recycling</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</si>
  <si>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</si>
  <si>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</si>
  <si>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</si>
  <si>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</si>
  <si>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</si>
  <si>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</si>
  <si>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</si>
  <si>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</si>
  <si>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</si>
  <si>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</si>
  <si>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</si>
  <si>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</si>
  <si>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</si>
  <si>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</si>
  <si>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</si>
  <si>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</si>
  <si>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</si>
  <si>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</si>
  <si>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2012/13</t>
  </si>
  <si>
    <t>N2-23</t>
  </si>
  <si>
    <t>2011/12</t>
  </si>
  <si>
    <t>B2-22</t>
  </si>
  <si>
    <t>N2-22</t>
  </si>
  <si>
    <t>2010/11</t>
  </si>
  <si>
    <t>2020 (Calendar year)</t>
  </si>
  <si>
    <t>B2-21</t>
  </si>
  <si>
    <t>N2-21</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</si>
  <si>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</si>
  <si>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</si>
  <si>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</si>
  <si>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</si>
  <si>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</si>
  <si>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</si>
  <si>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</si>
  <si>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</si>
  <si>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</si>
  <si>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</si>
  <si>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</si>
  <si>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</si>
  <si>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</si>
  <si>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</si>
  <si>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</si>
  <si>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</si>
  <si>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</si>
  <si>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</si>
  <si>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</si>
  <si>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</si>
  <si>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</si>
  <si>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</si>
  <si>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</si>
  <si>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</si>
  <si>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</si>
  <si>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</si>
  <si>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</si>
  <si>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</si>
  <si>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</si>
  <si>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</si>
  <si>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</si>
  <si>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</si>
  <si>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</si>
  <si>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</si>
  <si>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</si>
  <si>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2014 (Calendar year)</t>
  </si>
  <si>
    <t>S3-15</t>
  </si>
  <si>
    <t>S2-15</t>
  </si>
  <si>
    <t>B3-15</t>
  </si>
  <si>
    <t>B2-15</t>
  </si>
  <si>
    <t>B1-15</t>
  </si>
  <si>
    <t>N3-15</t>
  </si>
  <si>
    <t>N2-15</t>
  </si>
  <si>
    <t>2020/21 (Academic year)</t>
  </si>
  <si>
    <t>S3-14</t>
  </si>
  <si>
    <t>S2-14</t>
  </si>
  <si>
    <t>B3-14</t>
  </si>
  <si>
    <t>B2-14</t>
  </si>
  <si>
    <t>B1-14</t>
  </si>
  <si>
    <t>N3-14</t>
  </si>
  <si>
    <t>N2-14</t>
  </si>
  <si>
    <t>N1-14</t>
  </si>
  <si>
    <t>£</t>
  </si>
  <si>
    <t>Process emissions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</si>
  <si>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</si>
  <si>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</si>
  <si>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</si>
  <si>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</si>
  <si>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</si>
  <si>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</si>
  <si>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</si>
  <si>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</si>
  <si>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</si>
  <si>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</si>
  <si>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</si>
  <si>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</si>
  <si>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</si>
  <si>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</si>
  <si>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</si>
  <si>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</si>
  <si>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</si>
  <si>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</si>
  <si>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</si>
  <si>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</si>
  <si>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</si>
  <si>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Staff travel</t>
  </si>
  <si>
    <t>Petrol</t>
  </si>
  <si>
    <t>2017/18 (Academic year)</t>
  </si>
  <si>
    <t>S3-11</t>
  </si>
  <si>
    <t>S2-11</t>
  </si>
  <si>
    <t>B3-11</t>
  </si>
  <si>
    <t>B2-11</t>
  </si>
  <si>
    <t>B1-11</t>
  </si>
  <si>
    <t>N3-11</t>
  </si>
  <si>
    <t>N2-11</t>
  </si>
  <si>
    <t>N1-11</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</si>
  <si>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</si>
  <si>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</si>
  <si>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</si>
  <si>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</si>
  <si>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</si>
  <si>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</si>
  <si>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</si>
  <si>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</si>
  <si>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</si>
  <si>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</si>
  <si>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</si>
  <si>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</si>
  <si>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</si>
  <si>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</si>
  <si>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</si>
  <si>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</si>
  <si>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</si>
  <si>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</si>
  <si>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</si>
  <si>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</si>
  <si>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</si>
  <si>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</si>
  <si>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</si>
  <si>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</si>
  <si>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</si>
  <si>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</si>
  <si>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</si>
  <si>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</si>
  <si>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</si>
  <si>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</si>
  <si>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</si>
  <si>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</si>
  <si>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</si>
  <si>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</si>
  <si>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</si>
  <si>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</si>
  <si>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</si>
  <si>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</si>
  <si>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</si>
  <si>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</si>
  <si>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</si>
  <si>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</si>
  <si>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</si>
  <si>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</si>
  <si>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</si>
  <si>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</si>
  <si>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</si>
  <si>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kgCO2e/passenger km</t>
  </si>
  <si>
    <t>Server room energy consumption</t>
  </si>
  <si>
    <t>£ reduction</t>
  </si>
  <si>
    <t>2020/21 (Financial year)</t>
  </si>
  <si>
    <t>Population supplied with sewage services</t>
  </si>
  <si>
    <t>S3-7</t>
  </si>
  <si>
    <t>S2-7</t>
  </si>
  <si>
    <t>S1-7</t>
  </si>
  <si>
    <t>B3-7</t>
  </si>
  <si>
    <t>B2-7</t>
  </si>
  <si>
    <t>B1-7</t>
  </si>
  <si>
    <t>N3-7</t>
  </si>
  <si>
    <t>N2-7</t>
  </si>
  <si>
    <t>N1-7</t>
  </si>
  <si>
    <t>kgCO2e/mile</t>
  </si>
  <si>
    <t>M3</t>
  </si>
  <si>
    <t>M3 reduction</t>
  </si>
  <si>
    <t>2019/20 (Financial year)</t>
  </si>
  <si>
    <t>households</t>
  </si>
  <si>
    <t>Households supplied sewage services</t>
  </si>
  <si>
    <t>S3-6</t>
  </si>
  <si>
    <t>S2-6</t>
  </si>
  <si>
    <t>S1-6</t>
  </si>
  <si>
    <t>B3-6</t>
  </si>
  <si>
    <t>B2-6</t>
  </si>
  <si>
    <t>B1-6</t>
  </si>
  <si>
    <t>N3-6</t>
  </si>
  <si>
    <t>N2-6</t>
  </si>
  <si>
    <t>N1-6</t>
  </si>
  <si>
    <t>KWh reduction</t>
  </si>
  <si>
    <t>2018/19 (Financial year)</t>
  </si>
  <si>
    <t>Ml</t>
  </si>
  <si>
    <t>Sewage treated</t>
  </si>
  <si>
    <t>S3-5</t>
  </si>
  <si>
    <t>S2-5</t>
  </si>
  <si>
    <t>S1-5</t>
  </si>
  <si>
    <t>B3-5</t>
  </si>
  <si>
    <t>B2-5</t>
  </si>
  <si>
    <t>B1-5</t>
  </si>
  <si>
    <t>N3-5</t>
  </si>
  <si>
    <t>N2-5</t>
  </si>
  <si>
    <t>N1-5</t>
  </si>
  <si>
    <t>Level 5</t>
  </si>
  <si>
    <t>kgCO2e/kg</t>
  </si>
  <si>
    <t>Steam</t>
  </si>
  <si>
    <t>MWh reduction</t>
  </si>
  <si>
    <t>2017/18 (Financial year)</t>
  </si>
  <si>
    <t>Population supplied with treated water</t>
  </si>
  <si>
    <t>S3-4</t>
  </si>
  <si>
    <t>S2-4</t>
  </si>
  <si>
    <t>S1-4</t>
  </si>
  <si>
    <t>B3-4</t>
  </si>
  <si>
    <t>B2-4</t>
  </si>
  <si>
    <t>B1-4</t>
  </si>
  <si>
    <t>N3-4</t>
  </si>
  <si>
    <t>N2-4</t>
  </si>
  <si>
    <t>N1-4</t>
  </si>
  <si>
    <t>NA</t>
  </si>
  <si>
    <t>Level 4</t>
  </si>
  <si>
    <t>kg</t>
  </si>
  <si>
    <t>Fuel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</si>
  <si>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</si>
  <si>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</si>
  <si>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</si>
  <si>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</si>
  <si>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</si>
  <si>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</si>
  <si>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</si>
  <si>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</si>
  <si>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</si>
  <si>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</si>
  <si>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</si>
  <si>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</si>
  <si>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</si>
  <si>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</si>
  <si>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</si>
  <si>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</si>
  <si>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</si>
  <si>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</si>
  <si>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</si>
  <si>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</si>
  <si>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</si>
  <si>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</si>
  <si>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</si>
  <si>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</si>
  <si>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</si>
  <si>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</si>
  <si>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</si>
  <si>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</si>
  <si>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</si>
  <si>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</si>
  <si>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</si>
  <si>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</si>
  <si>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</si>
  <si>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</si>
  <si>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</si>
  <si>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</si>
  <si>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</si>
  <si>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</si>
  <si>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</si>
  <si>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</si>
  <si>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</si>
  <si>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</si>
  <si>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</si>
  <si>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</si>
  <si>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</si>
  <si>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</si>
  <si>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</si>
  <si>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</si>
  <si>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</si>
  <si>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</si>
  <si>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</si>
  <si>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</si>
  <si>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</si>
  <si>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</si>
  <si>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</si>
  <si>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</si>
  <si>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</si>
  <si>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</si>
  <si>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</si>
  <si>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</si>
  <si>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</si>
  <si>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</si>
  <si>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</si>
  <si>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</si>
  <si>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</si>
  <si>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</si>
  <si>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</si>
  <si>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</si>
  <si>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</si>
  <si>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</si>
  <si>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</si>
  <si>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</si>
  <si>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</si>
  <si>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</si>
  <si>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</si>
  <si>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</si>
  <si>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</si>
  <si>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</si>
  <si>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</si>
  <si>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</si>
  <si>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</si>
  <si>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</si>
  <si>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</si>
  <si>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</si>
  <si>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</si>
  <si>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</si>
  <si>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</si>
  <si>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</si>
  <si>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</si>
  <si>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</si>
  <si>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</si>
  <si>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</si>
  <si>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</si>
  <si>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</si>
  <si>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</si>
  <si>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</si>
  <si>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</si>
  <si>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</si>
  <si>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</si>
  <si>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</si>
  <si>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</si>
  <si>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</si>
  <si>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</si>
  <si>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</si>
  <si>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</si>
  <si>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Version 1.2 16.09.15</t>
  </si>
  <si>
    <t>Profile of Reporting Body</t>
  </si>
  <si>
    <t>Name of reporting body</t>
  </si>
  <si>
    <t>Provide the name of the listed body (the "body") which prepared this report.</t>
  </si>
  <si>
    <t>Type of body</t>
  </si>
  <si>
    <t>Highest number of full-time equivalent staff in the body during the report year</t>
  </si>
  <si>
    <t>Metrics used by the body</t>
  </si>
  <si>
    <t>Specify the metrics that the body uses to assess its performance in relation to climate change and sustainability.</t>
  </si>
  <si>
    <t>Overall budget of the body</t>
  </si>
  <si>
    <t>Budget</t>
  </si>
  <si>
    <t>Budget Comments</t>
  </si>
  <si>
    <t>Report year comments</t>
  </si>
  <si>
    <t>Specify the report year.</t>
  </si>
  <si>
    <t>Context</t>
  </si>
  <si>
    <t>PART 2</t>
  </si>
  <si>
    <t>PART 1</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</si>
  <si>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 Provide a diagram / chart to outline the governance structure within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</si>
  <si>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Provide a diagram to show how responsibility is allocated to the body’s senior staff, departmental heads etc.</t>
  </si>
  <si>
    <t>How is climate change governed in the body?</t>
  </si>
  <si>
    <t>How is climate change action managed and embedded in the body?</t>
  </si>
  <si>
    <t>Does the body have specific climate change mitigation and adaptation objectives in its corporate plan or similar document?</t>
  </si>
  <si>
    <t>Document Link</t>
  </si>
  <si>
    <t>What are the body’s top 5 priorities for climate change governance, management and strategy for the year ahead?</t>
  </si>
  <si>
    <t>Provide a brief summary of the body’s areas and activities of focus for the year ahead.</t>
  </si>
  <si>
    <t>Has the body used the Climate Change Assessment Tool (a) or equivalent tool to self-assess its capability / performance?</t>
  </si>
  <si>
    <t>Provide any other relevant supporting information and any examples of best practice by the body in relation to governance, management and strategy.</t>
  </si>
  <si>
    <t>(a) No information is required on the effect of the body on emissions which are not from its estate and operations.</t>
  </si>
  <si>
    <t>Provide a summary of the body’s annual renewable generation (if any), and whether it is used or exported by the body.</t>
  </si>
  <si>
    <t>Estimated total annual carbon savings from all projects implemented by the body in the report year</t>
  </si>
  <si>
    <t>If no projects were implemented against an emissions source, enter "0".
If the body does not have any information for an emissions source, enter “Unknown”.
If the body does not include the emissions source in its carbon footprint, enter “N/A”.</t>
  </si>
  <si>
    <t>Anticipated annual carbon savings from all projects implemented by the body in the year ahead</t>
  </si>
  <si>
    <t>If the body’s corporate emissions are likely to increase or decrease for any other reason in the year ahead, provide an estimate of the amount and direction.</t>
  </si>
  <si>
    <t>Provide any other relevant supporting information and any examples of best practice by the body in relation to corporate emissions, targets and projects.</t>
  </si>
  <si>
    <t>Has the body assessed current and future climate-related risks?</t>
  </si>
  <si>
    <t xml:space="preserve">What arrangements does the body have in place to manage climate-related risks? </t>
  </si>
  <si>
    <t xml:space="preserve">What action has the body taken to adapt to climate change? </t>
  </si>
  <si>
    <t>Where applicable, what progress has the body made in delivering the policies and proposals referenced N1, N2, N3, B1, B2, B3, S1, S2 and S3 in the Scottish Climate Change Adaptation Programme(a) (“the Programme”)?</t>
  </si>
  <si>
    <t>If the body is listed in the Programme as an body responsible for the delivery of one or more policies and proposals under the objectives N1, N2, N3, B1, B2, B3, S1, S2 and S3, provide details of the progress made by the body in delivering each policy or proposal in the report year. If it is not responsible for delivering any policy or proposal under a particular objective enter “N/A” in the ‘Delivery progress’ column for that objective.</t>
  </si>
  <si>
    <t>What arrangements does the body have in place to review current and future climate risks?</t>
  </si>
  <si>
    <t xml:space="preserve">What arrangements does the body have in place to monitor and evaluate the impact of the adaptation actions? </t>
  </si>
  <si>
    <t>What are the body’s top 5 climate change adaptation priorities for the year ahead?</t>
  </si>
  <si>
    <t>Provide any other relevant supporting information and any examples of best practice by the body in relation to adaption.</t>
  </si>
  <si>
    <t>Provide information relating to how the procurement policies of the body have contributed to its compliance with climate changes duties.</t>
  </si>
  <si>
    <t>Provide information relating to how procurement activity by the body has contributed to its compliance with climate changes duties.</t>
  </si>
  <si>
    <t>Provide any other relevant supporting information and any examples of best practice by the body in relation to procurement.</t>
  </si>
  <si>
    <t>Briefly describe the body’s internal validation process, if any, of the data or information contained within this report.</t>
  </si>
  <si>
    <t>Briefly describe the body’s peer validation process, if any, of the data or information contained within this report.</t>
  </si>
  <si>
    <t>Briefly describe the body’s external validation process, if any, of the data or information contained within this report.</t>
  </si>
  <si>
    <t>I confirm that the information in this report is accurate and provides a fair representation of the body’s performance in relation to climate change.</t>
  </si>
  <si>
    <t>Role in the body:</t>
  </si>
  <si>
    <t>Does the body have a climate change plan or strategy?</t>
  </si>
  <si>
    <t>Does the body have any plans or strategies covering the following areas that include climate change?</t>
  </si>
  <si>
    <t>If yes, provide the name of any such document and details of where a copy of the document may be obtained or accessed.</t>
  </si>
  <si>
    <t>Link</t>
  </si>
  <si>
    <t xml:space="preserve">If yes, please provide details of the key findings and resultant action taken. </t>
  </si>
  <si>
    <t xml:space="preserve">(a) This refers to the tool developed by Resource Efficient Scotland for self-assessing an organisation’s capability / performance in relation to climate change. </t>
  </si>
  <si>
    <t>PART 4</t>
  </si>
  <si>
    <t>PART 3</t>
  </si>
  <si>
    <t>Provide details of any climate change adaptation strategies, action plans and risk management procedures, and any climate change adaptation policies which apply across the body.</t>
  </si>
  <si>
    <t>(a)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t>
  </si>
  <si>
    <t>Provide details of arrangements to review current and future climate risks, for example, what timescales are in place to review the climate change risk assessments referred to in Question 4(a) and adaptation strategies, action plans, procedures and policies in Question 4(b).</t>
  </si>
  <si>
    <t>PART 5</t>
  </si>
  <si>
    <t>How have procurement policies contributed to compliance with climate change duties?</t>
  </si>
  <si>
    <t>PART 6</t>
  </si>
  <si>
    <t>If any information provided in this report has not been validated, identify the information in question and explain why it has not been validated.</t>
  </si>
  <si>
    <t>Emissions from the start of the year which the body uses as a baseline (for its carbon footprint) to the end of the report year</t>
  </si>
  <si>
    <t>Complete the following table using the greenhouse gas emissions total for the body calculated on the same basis as for its annual carbon footprint /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baseline year to the end of the report year, provide an explanation in the comments column.</t>
  </si>
  <si>
    <t>(b) This refers to the document entitled “The greenhouse gas protocol. A corporate accounting and reporting standard (revised edition)”, World Business Council for Sustainable Development, Geneva, Switzerland / World Resources Institute, Washington DC, USA (2004), ISBN: 1-56973-568-9.</t>
  </si>
  <si>
    <t xml:space="preserve">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
</t>
  </si>
  <si>
    <t>Technology</t>
  </si>
  <si>
    <t>Total consumed by the body (kWh)</t>
  </si>
  <si>
    <t>Renewable Heat</t>
  </si>
  <si>
    <t>Renewable Electricty</t>
  </si>
  <si>
    <t>List all of the body’s targets of relevance to its climate change duties. Where applicable, overall carbon targets and any separate land use, energy efficiency, waste, water, information and communication technology, transport, travel and heat targets should be included.</t>
  </si>
  <si>
    <t>Year used as baseline</t>
  </si>
  <si>
    <t>Progress against target</t>
  </si>
  <si>
    <t>Detail the top 10 carbon reduction projects to be carried out by the body in the report year</t>
  </si>
  <si>
    <t>Provide details of the 10 projects which are estimated to achieve the highest carbon savings during report year.</t>
  </si>
  <si>
    <t xml:space="preserve">Are these savings figures estimated or actual? </t>
  </si>
  <si>
    <t>Estimated decrease or increase in the body’s emissions attributed to factors (not reported elsewhere in this form) in the report year</t>
  </si>
  <si>
    <t>If the emissions increased or decreased due to any such factor in the report year, provide an estimate of the amount and direction</t>
  </si>
  <si>
    <t>2a) Targets</t>
  </si>
  <si>
    <t>Start year</t>
  </si>
  <si>
    <t xml:space="preserve">Target </t>
  </si>
  <si>
    <t>Target/End year</t>
  </si>
  <si>
    <t>2b) Does the organisation have an overall mission statement, strategies, plans or policies outlining ambition to influence emissions beyond your corporate boundaries? If so, please detail this in the box below.</t>
  </si>
  <si>
    <t xml:space="preserve">Primary Funding Source for Implementation of Policy/Action 
</t>
  </si>
  <si>
    <t>Q4) Partnership Working, Communications and Capacity Building</t>
  </si>
  <si>
    <t>Key Action Type</t>
  </si>
  <si>
    <t xml:space="preserve">Description </t>
  </si>
  <si>
    <t>Q5) Please detail key actions relating to Food and Drink, Biodiversity, Water, Procurement and Resource Use in the table below</t>
  </si>
  <si>
    <t>Q6) Please use the text box below to detail further climate change related activity that is not noted elsewhere within this reporting template</t>
  </si>
  <si>
    <t>Q3) Policies and Actions to Reduce Emissions</t>
  </si>
  <si>
    <t>Q1) Historic Emissions (Local Authorities Only)</t>
  </si>
  <si>
    <t>Total carbon reduction project savings since the start of the year which the body used as a baseline for its carbon footprint</t>
  </si>
  <si>
    <t>If the body has data available, estimate the total emissions savings made from projects since the start of that year ("the baseline year").</t>
  </si>
  <si>
    <t>Provide a summary of the body's nature and functions that are relevant to climate change reporting.</t>
  </si>
  <si>
    <t>Diesel (average biofuel blend)</t>
  </si>
  <si>
    <t>Diesel (100% mineral diesel)</t>
  </si>
  <si>
    <t>Petrol (average biofuel blend)</t>
  </si>
  <si>
    <t>HFC-134a</t>
  </si>
  <si>
    <t>R410A</t>
  </si>
  <si>
    <t>R407C</t>
  </si>
  <si>
    <t>R404a</t>
  </si>
  <si>
    <t>Batteries Recycling</t>
  </si>
  <si>
    <t>Organic Food and Drink waste - Combustion</t>
  </si>
  <si>
    <t>Refuse Municipal /Commercial /Industrial to Combustion</t>
  </si>
  <si>
    <t>Paper and Board (Mixed) Manufacture</t>
  </si>
  <si>
    <t>Clothing (Closed loop recycling)</t>
  </si>
  <si>
    <t>Clothing (Combustion)</t>
  </si>
  <si>
    <t>Clothing (To Landfill)</t>
  </si>
  <si>
    <t>Clinical Waste - Red Stream</t>
  </si>
  <si>
    <t>Clinical Waste - Orange Stream</t>
  </si>
  <si>
    <t>Clinical Waste - Yellow Stream</t>
  </si>
  <si>
    <t>Clinical Waste - Other</t>
  </si>
  <si>
    <t>Short-haul flights (Economy class)</t>
  </si>
  <si>
    <t>Short-haul flights (Business class)</t>
  </si>
  <si>
    <t>Long-haul flights (Economy Class)</t>
  </si>
  <si>
    <t>Long-haul flights (Premium economy class)</t>
  </si>
  <si>
    <t>Long-haul flights (Business class)</t>
  </si>
  <si>
    <t>Long-haul flights (First class)</t>
  </si>
  <si>
    <t>International flights (average passenger)</t>
  </si>
  <si>
    <t>International flights (Economy Class)</t>
  </si>
  <si>
    <t>International flights (Premium economy class)</t>
  </si>
  <si>
    <t>International flights (Business class)</t>
  </si>
  <si>
    <t>International flights (First class)</t>
  </si>
  <si>
    <t>Rail (International rail)</t>
  </si>
  <si>
    <t>Light rail and tram</t>
  </si>
  <si>
    <t>London Underground</t>
  </si>
  <si>
    <t>Average Car - Unknown Fuel</t>
  </si>
  <si>
    <t>Coach</t>
  </si>
  <si>
    <t>Ferry (average passenger)</t>
  </si>
  <si>
    <t>Ferry (Foot passenger)</t>
  </si>
  <si>
    <t>Ferry (Car passenger)</t>
  </si>
  <si>
    <t>kg CO2e</t>
  </si>
  <si>
    <r>
      <t>kg CO</t>
    </r>
    <r>
      <rPr>
        <vertAlign val="subscript"/>
        <sz val="11"/>
        <rFont val="Calibri"/>
        <family val="2"/>
      </rPr>
      <t>2</t>
    </r>
    <r>
      <rPr>
        <sz val="11"/>
        <rFont val="Calibri"/>
        <family val="2"/>
      </rPr>
      <t>e</t>
    </r>
  </si>
  <si>
    <t>Only available factor from NHS bodies reporting</t>
  </si>
  <si>
    <t>Consensus factor from NHS bodies reporting</t>
  </si>
  <si>
    <t>kg CO2e/km</t>
  </si>
  <si>
    <t>kg CO2e/mile</t>
  </si>
  <si>
    <t>kg CO2e/ km</t>
  </si>
  <si>
    <t>kg CO2e/ mile</t>
  </si>
  <si>
    <t>Educational Institution</t>
  </si>
  <si>
    <t>Integration Joint Boards</t>
  </si>
  <si>
    <t>Local Government</t>
  </si>
  <si>
    <t>National Health Service</t>
  </si>
  <si>
    <t>Transport Partnerships</t>
  </si>
  <si>
    <t>Others</t>
  </si>
  <si>
    <t>Gas oil litre</t>
  </si>
  <si>
    <t>Gas oil kWh</t>
  </si>
  <si>
    <t>Fuel Oil tonnes</t>
  </si>
  <si>
    <t>Fuel Oil kWh</t>
  </si>
  <si>
    <t>Marine Gas oil tonnes</t>
  </si>
  <si>
    <t>Marine Gas oil litres</t>
  </si>
  <si>
    <t>Marine Gas oil kWh</t>
  </si>
  <si>
    <t>Marine Fuel Oil tonnes</t>
  </si>
  <si>
    <t>Marine Fuel Oil litres</t>
  </si>
  <si>
    <t>Marine Fuel Oil kWh</t>
  </si>
  <si>
    <t>Burning Oil (Kerosene) litres</t>
  </si>
  <si>
    <t>Burning Oil (Kerosene) kWh</t>
  </si>
  <si>
    <t>Coal (industrial) kWh</t>
  </si>
  <si>
    <t>Coal (industrial) tonnes</t>
  </si>
  <si>
    <t>Aviation spirit litres</t>
  </si>
  <si>
    <t>Aviation spirit kWh</t>
  </si>
  <si>
    <t>Aviation turbine fuel litres</t>
  </si>
  <si>
    <t>Aviation turbine fuel kWh</t>
  </si>
  <si>
    <t>Car - diesel (average - unknown engine size) km</t>
  </si>
  <si>
    <t>Car - diesel (average - unknown engine size) miles</t>
  </si>
  <si>
    <t>Car - diesel (Small car up to a 1.7 litres engine) km</t>
  </si>
  <si>
    <t>Car - diesel (Small car up to a 1.7 litres engine) miles</t>
  </si>
  <si>
    <t>Car - diesel (Medium car from 1.7 - 2.0 litre engine) km</t>
  </si>
  <si>
    <t>Car - diesel (Medium car from 1.7 - 2.0 litre engine) miles</t>
  </si>
  <si>
    <t>Car - diesel (Large car 2.0 litre engine +) km</t>
  </si>
  <si>
    <t>Car - diesel (Large car 2.0 litre engine +) miles</t>
  </si>
  <si>
    <t>Car - petrol (average) km</t>
  </si>
  <si>
    <t>Car - petrol (average) miles</t>
  </si>
  <si>
    <t>Car - petrol (Small car up to a 1.4 litres engine) km</t>
  </si>
  <si>
    <t>Car - petrol (Small car up to a 1.4 litres engine) miles</t>
  </si>
  <si>
    <t>Car - petrol (Medium car from 1.4 - 2.0 litre engine) km</t>
  </si>
  <si>
    <t>Car - petrol (Medium car from 1.4 - 2.0 litre engine) miles</t>
  </si>
  <si>
    <t>Car - petrol (Large car 2.0 litre engine +) km</t>
  </si>
  <si>
    <t>Car - petrol (Large car 2.0 litre engine +) miles</t>
  </si>
  <si>
    <t>Car - Hybrid  (Small) km</t>
  </si>
  <si>
    <t>Car - Hybrid  (Small) miles</t>
  </si>
  <si>
    <t>Car - Hybrid - (Medium) km</t>
  </si>
  <si>
    <t>Car - Hybrid - (Medium) miles</t>
  </si>
  <si>
    <t>Car - Hybrid (Large) km</t>
  </si>
  <si>
    <t>Car - Hybrid (Large) miles</t>
  </si>
  <si>
    <t>Car - hybrid (average) mileage km</t>
  </si>
  <si>
    <t>Car - hybrid (average) mileage miles</t>
  </si>
  <si>
    <t>Car - LPG (average) mileage miles</t>
  </si>
  <si>
    <t>Car - LPG (average) mileage km</t>
  </si>
  <si>
    <t>Van - Class I (up to 1.305 tonnes) Diesel km</t>
  </si>
  <si>
    <t>Van - Class I (up to 1.305 tonnes) Diesel miles</t>
  </si>
  <si>
    <t>Van - Class II (1.305 to 1.74 tonnes) Diesel km</t>
  </si>
  <si>
    <t>Van - Class II (1.305 to 1.74 tonnes) Diesel miles</t>
  </si>
  <si>
    <t>Van - Class III (1.74 to 3.5 tonnes) Diesel km</t>
  </si>
  <si>
    <t>Van - Class III (1.74 to 3.5 tonnes) Diesel miles</t>
  </si>
  <si>
    <t>Van - Average (up to 3.5 tonnes) Diesel km</t>
  </si>
  <si>
    <t>Van - Average (up to 3.5 tonnes) Diesel miles</t>
  </si>
  <si>
    <t>Van - Class I (up to 1.305 tonnes) Petrol km</t>
  </si>
  <si>
    <t>Van - Class II (1.305 to 1.74 tonnes) Petrol miles</t>
  </si>
  <si>
    <t>Van - Class II (1.305 to 1.74 tonnes) Petrol km</t>
  </si>
  <si>
    <t>Van - Class III (1.74 to 3.5 tonnes) Petrol km</t>
  </si>
  <si>
    <t>Van - Class III (1.74 to 3.5 tonnes) Petrol miles</t>
  </si>
  <si>
    <t>Van - Average (up to 3.5 tonnes) Petrol km</t>
  </si>
  <si>
    <t>Van - Average (up to 3.5 tonnes) Petrol miles</t>
  </si>
  <si>
    <t>Van - Average (up to 3.5 tonnes) LPG km</t>
  </si>
  <si>
    <t>Van - Average (up to 3.5 tonnes) LPG miles</t>
  </si>
  <si>
    <t>Van - Average (up to 3.5 tonnes) Unknown Fuel km</t>
  </si>
  <si>
    <t>Van - Average (up to 3.5 tonnes) Unknown Fuel miles</t>
  </si>
  <si>
    <t>Motorbike - Average km</t>
  </si>
  <si>
    <t>Motorbike - Average miles</t>
  </si>
  <si>
    <t>HGV - average rigid (diesel, 50% laden) km</t>
  </si>
  <si>
    <t>HGV - average rigid (diesel, 50% laden) miles</t>
  </si>
  <si>
    <t>HGV - average articulated (diesel, 50% laden) km</t>
  </si>
  <si>
    <t>HGV - average articulated (diesel, 50% laden) miles</t>
  </si>
  <si>
    <t>HGV - average all types &amp; sizes (diesel, 50% laden) km</t>
  </si>
  <si>
    <t>HGV - average all types &amp; sizes (diesel, 50% laden) miles</t>
  </si>
  <si>
    <t>Biomass (Wood Chips)kWh</t>
  </si>
  <si>
    <t>Biomass (Wood Chips) tonnes</t>
  </si>
  <si>
    <t>Biomass (Wood Pellets) tonnes</t>
  </si>
  <si>
    <t>Biomass (Wood Pellets) kWh</t>
  </si>
  <si>
    <t>Biogas kWh</t>
  </si>
  <si>
    <t>Biogas tonnes</t>
  </si>
  <si>
    <t>Landfill gas tonnes</t>
  </si>
  <si>
    <t>Landfill gas kWh</t>
  </si>
  <si>
    <t>LPG kWh</t>
  </si>
  <si>
    <t>LPG litres</t>
  </si>
  <si>
    <t>Baseline Year</t>
  </si>
  <si>
    <r>
      <rPr>
        <b/>
        <sz val="11"/>
        <color theme="1"/>
        <rFont val="Calibri"/>
        <family val="2"/>
        <scheme val="minor"/>
      </rPr>
      <t xml:space="preserve">Please select </t>
    </r>
    <r>
      <rPr>
        <sz val="11"/>
        <color theme="1"/>
        <rFont val="Calibri"/>
        <family val="2"/>
        <scheme val="minor"/>
      </rPr>
      <t>- Emission Factor Year</t>
    </r>
  </si>
  <si>
    <t>LULUCF Net Emissions</t>
  </si>
  <si>
    <t xml:space="preserve">Public Sector Report on Compliance with Climate Change Duties 2020 Template (excel format) - 2019-2020 Factors </t>
  </si>
  <si>
    <t>Edinburgh Napier University</t>
  </si>
  <si>
    <t>Year type is academic financial year (1st August to 31st July).</t>
  </si>
  <si>
    <t>Kg</t>
  </si>
  <si>
    <t>Kg CO2e</t>
  </si>
  <si>
    <t>kg Co2e/tonne</t>
  </si>
  <si>
    <t>t Co2e</t>
  </si>
  <si>
    <t>Solar PV</t>
  </si>
  <si>
    <t>Net zero carbon by 2030 (at the latest)</t>
  </si>
  <si>
    <t>See 2019/20</t>
  </si>
  <si>
    <t>See commentry in secton two.</t>
  </si>
  <si>
    <t>Due to Covid-19</t>
  </si>
  <si>
    <t>No specific projects to report for 2019/20</t>
  </si>
  <si>
    <t>Covid-19</t>
  </si>
  <si>
    <t>See section 3e</t>
  </si>
  <si>
    <t>Unknown as of 30/11/20</t>
  </si>
  <si>
    <t>Electric fleet vehicles</t>
  </si>
  <si>
    <t>Additonal gas use, increased heating hours in student accommodation, increased fresh air ventilation due to Covid-19.</t>
  </si>
  <si>
    <t>Exit from Morningside Church (October 2020) and Bankhead Avenue (April 2021).</t>
  </si>
  <si>
    <t>3579 tCO2e due to Covid-19</t>
  </si>
  <si>
    <t>Following ISO14001:2015 criteria, historic and current maps of all University sites have been sourced and drawn using the Edina Digimap service.  The maps include a note of the site boundary, car park boundary, the location of all down-piles and drainage channels, the location of the effluent and rain water connection to the local sewer, proximity to water courses as well as all waste collection areas.
We have also gathered and recorded historic information from our sites covering storm events.  Our three main campuses for instance are either exposed due to their height or on high ground with no significant neighbouring buildings or hills to buffer wind.  In addition, we have also gathered historic information and have considered potential impact beyond our physical boundaries, principally impact to transport networks due to weather events.
All trees at all sites are assessed regularly to study their strength and health.  The maintenance of all campus buildings and spaces, both planned and reactive, is managed utilising the management tool Planon.  Emergency Response Procedures are in place covering appropriate aspects of risk such as flooding and weather related events.  The current University Risk Register does not specifically note adaptation, climate change or environmental impact but does consider relevant adaptation aspects relating to weather events and closure of campuses due to significant events.
The Environmental Sustainability Manager attended the Edinburgh Adapts: Climate Change Adaptation Action Plan (2016-2020) development group and is on the distribution list for the Edinburgh Adapts meetings.  The Edinburgh wide Adaptation Plan will be used to influence the development of a full Adaptation Strategy at Edinburgh Napier.  The Strategy will sit within a suite of environmental sustainability strategies drawn together by the Environmental Sustainability Strategy.  
The Environmental Sustainability Manager also attends meetings and events through the Environmental Association for Universities and Colleges (EAUC) and Sustainable Scotland Network (SSN) to share progress and learn from best practice within the further and higher education sector and public sector overall.</t>
  </si>
  <si>
    <t>See response to 4a.</t>
  </si>
  <si>
    <t>Development of an Enironmental Sustainability Strategy by the end of the 2020/21 academic year.  Climate risks will be re-evaluated within the developemtn of the Strategy.  The Strategy will include adaptation.</t>
  </si>
  <si>
    <t>There are currently no key performance indicators linked directly to adaptation.  As the Environmental Sustainability Strategy (ESS) any proposed KPIs will be considered.  Historically the University has used the ISO14001:2015 criteria to plan, monitor and develop actions.  The principles will be embedded within the new ESS.</t>
  </si>
  <si>
    <t xml:space="preserve">1:  Embed adaptation priorities within the Environmental Sustainability Strategy.
2:  Integrate the measures and actions noted within the Edinburgh Adapts: Climate Change Adaptation Action Plan into the University and the ESS.
3:  Increase awareness of adaptation within the University.
4:  Ongoing assessment of the built and natural estate to ensure a high standard of maintenance including protection and enhancement of biodiversity.
5:  Work with colleagues to review the University Risk Strategy and Emergency Response Procedures to review opportunity to include reference to adaptation or climate change.
</t>
  </si>
  <si>
    <t>N/A</t>
  </si>
  <si>
    <t>No peer validation carried out to date.  Although the Environmental Sustainability Manager and other members of the University community are connected to a range of peer organisations such as the EAUC and SSN to support sharing of best practice covering all aspects of environmental sustainability.</t>
  </si>
  <si>
    <t>Optima Energy Systems Ltd. are contracted to audit all electricity, gas and water monthly invoices against half hourly meter readings.  The Optima team validate all invoices and highlight any issues to be resolved on a monthly basis.</t>
  </si>
  <si>
    <t xml:space="preserve">The Environmental Sustainability Manager is employed to support all aspects of environmental management.  This includes support of all qualitative and quantitative aspects within this report.
Aspects of the qualitative and quantitative data included within this document is reported annually to the Higher Education Statistics Agency through the Estates Management Record.  The data reported to HESA is processed through their own validation processes.  Data that is significantly different to the year before is highlighted and must be explained, along with all automatic triggers for validation.  Experience of both HESA and PBCCD has further increased the quality of internal data validation at Edinburgh Napier University.
</t>
  </si>
  <si>
    <t>N/A.</t>
  </si>
  <si>
    <t>No metrics used.</t>
  </si>
  <si>
    <t>Edinburgh Napier offers more than 250 undergraduate and postgraduate courses to almost 20,000 students representing 150 countries studying on campus in Edinburgh, online and at partner universities worldwide.  The University combines an academic approach with professional know-how and work-related learning to support students to succeed beyond university life.
The University is proud that more that 95% of students are in work or further education within six months of graduation.  The most recent UK wide Research Excellence Framework reported that more than half of Edinburgh Napier’s research is world-leading or of international excellence.
There is a vast array of academic expertise, knowledge and experience at Edinburgh Napier covering many aspects of environmental sustainability.  This includes work carried out through the Scottish Energy Centre, Transport Research Institute and Institute for Sustainable Construction for instance in addition to an array of modules and research activity throughout all six Schools.
The University student accommodation sites, campuses and smaller buildings are urban and located within the City of Edinburgh.  All three student accommodation sites, with 194 flats providing 1,240 bedrooms, are located in the Fountainbridge and Slateford area of the city.  The three main campuses are found at Craiglockhart, Merchiston and Sighthill.  The campuses total 63,000m2 or 90% of all floor space.  Three are a further three smaller sites within the city.  The University also administratively supports the Construction Scotland Innovation Centre in Blantyre.
Non-residential gross internal area is 72,732m2, residential gross internal area is 37,820m2, a total of 110,552.35m2.  There is 101,230m2 of external space.  80.6% of non-residential buildings are assessed as condition ‘B’.  100% of residential buildings are assessed as conditions ‘A’ or ‘B’.  49.4% of the non-residential estate was constructed after 2000.  With 35% constructed between 1960 and 1979.  100% of the residential estate was constructed after 2000.  There is a vast range of finance; student and staff counts; space measurement; buildings and functionality; environment, energy, emissions and waste data available and reported annually by the University through the Higher Education Statistics Agency (HESA) Estates Management Record.</t>
  </si>
  <si>
    <t>University Strategy</t>
  </si>
  <si>
    <t>"…take progressive action to achieve net zero carbon in our operations by 2030.  We will also seek to minimise both our wider &amp; legacy carbon footprint &amp; influence sustainable practices within &amp; beyond our campuses" (Sustainable Growth section of University Strategy).</t>
  </si>
  <si>
    <t>"work in partnership to ahieve net zero carbon in our operations by 2030 at the latest, in line with the City of Edinburgh ambition, while minimising our wider footprint and influencing sustainable practices within and beyond our campuses" (Transformational Actions section of University Strategy).</t>
  </si>
  <si>
    <t>Demonstrable delivery against relevant Scotland's National Performance Framework and United Nations Sustainable Development Goals.</t>
  </si>
  <si>
    <t>Environmental Sustainability Policy</t>
  </si>
  <si>
    <t>https://staff.napier.ac.uk/services/facilities/sustainability/Pages/Environmental-Management-System.aspx</t>
  </si>
  <si>
    <t>Range of objectives.  See document.</t>
  </si>
  <si>
    <t>"Our estate will reflect our corporate social responsibility aspirations and we shall maintain our position as one of the 'greenest' universities in the UK" (Responsible section of Strategy).</t>
  </si>
  <si>
    <t>Estates Strategy 2015 - 2025</t>
  </si>
  <si>
    <t>https://staff.napier.ac.uk/services/principal/strategy/Pages/universitystrategies.aspx</t>
  </si>
  <si>
    <t>"A curriculum that develops enterprise and employment skills within an international context, that encourages interdisciplinary learning and that fosters ethical understanding and environmental awareness" (page five).</t>
  </si>
  <si>
    <t>Academic Strategy 2020</t>
  </si>
  <si>
    <t xml:space="preserve">There is currently an Environmental Sustainability Policy in place at Edinburgh Napier.  The Policy was developed and has been assessed externally against ISO14001:2004 criteria (the timing of the assessment was before ISO14001:2015 was introduced).  The Policy is publically available at  https://staff.napier.ac.uk/services/facilities/sustainability/Pages/Environmental-Management-System.aspx  It will also be housed at www.napier.ac/environment 
Historically, alongside the Policy, there have been strategies and plans introduced to support and enhance environmental sustainability within Edinburgh Napier, including the Carbon Management Plan.  To progress our work further, the Environmental Sustainability Strategy Group (ESSG) will support the development and embedment of an Environmental Sustainability Strategy (ESS) to be completed by the end of the 2020/21 academic year.  The ESS will explicitly detail how decision making is made in relation to climate change and environmental sustainability.  The ESS will be shared publically on relevant University websites.
</t>
  </si>
  <si>
    <t xml:space="preserve">https://staff.napier.ac.uk/services/facilities/sustainability/Pages/Environmental-Management-System.aspx </t>
  </si>
  <si>
    <t>Approved 14/11/12</t>
  </si>
  <si>
    <t>Will be superseded by new Environmental Sustainability Strategy by end of 2020/21 academic year.</t>
  </si>
  <si>
    <t>Will be included in new Environmental Sustainability Strategy by end of 2020/21 academic year.</t>
  </si>
  <si>
    <t xml:space="preserve">Historically the Carbon Trust Standard, Carbon Trust Water Standard, Carbon Masters Standard and Universities that Count assessment processes have been used to measure performance.  Again historically, the Carbon Trust supported an internal evaluation of the University wide Carbon Management Plan, covering both qualitative and quantitative information within the Plan.
The University was a historic member of the EcoCampus Scheme.  Through EcoCampus, the University was externally assessed three times while progressing through the programme.  Gold EcoCampus accreditation was achieved in March 2016, the penultimate assessment stage before Platinum EcoCampus and ISO14001:2004.
Optima Energy Systems Ltd. audit all monthly electricity, gas and water automatic meter readings and physical meter readings against all invoices received.  In turn, the Environmental Sustainability Manager audits all information received.  The Manager keeps monthly records of all data to identify decreases or increases in consumption.
The University also reports a raft of environmental and wider facilities management information through the Higher Education Statistics Agency (HESA) Estates Management Record.  The online platform used by HESA includes and assessment and validation function to highlight any records or amounts provided that may be inaccurate based on the information provided within previous years.  The data reported within this PSCCD template is mirrored within HESA and shared publically.
Looking forward, the University will use the Sustainability Leadership Scorecard developed by the Environmental Association for Universities and Colleges (EAUC), Association of University Directors of Estates (AUDE) and Arup.  The Climate Change Assessment Tool has not been used to date but its use will be considered as part of audit processes required for the development of the Environmental Sustainability Strategy.
</t>
  </si>
  <si>
    <t>The Environmental Sustainability Manager has been a member of the Edinburgh Napier Continuous Improvement Partners (CIP) programme for a number of years.  CIP has been developed by the Programme and Project Delivery Team and the Human Resources Capability Team to support academic and professional services teams within the University to audit current working practices and progress to study and implement best practice.  With the success of the CIP programme the University has also developed a Business Improvement Group (BIG).  "The overall aim is to create time for staff to focus on value adding activities and to enhance the student experience.  A Business Improvement Group (BIG) has been set up to help facilitate improvements to the way the University works by providing strategic direction, and by helping to empower staff to make improvements" (Edinburgh Napier Staff Intranet, link following).  For more information including working templates view the website below:  http://staff.napier.ac.uk/services/strategic-change/strategic-change-portfolio/business-improvement-programme/Pages/Business-Improvement-Programme.aspx</t>
  </si>
  <si>
    <t>The University has a joint procurement strategy (“Edinburgh Region Procurement Team (ERPT) Procurement Strategy: January 2017 – July 2018”) with the other members of the Edinburgh Regional Procurement Team (ERPT).  The ERPT is a collaborative shared service with Advanced Procurement for Universities and Colleges (APUC) Ltd.  The strategy supports the University’s compliance with the climate change duties, in particular through addressing the third area highlighted within the duties – ‘Contribute to acting sustainably’.  Our strategic procurement objective no 6 is to embed sound ethical, social and environmental policies within the procurement function and to comply with relevant Scottish, UK and EU legislation in performance of the Sustainable Procurement Duty. This objective is mapped to the ‘Sustainability’ strategic area of Phase Three of “The Public Procurement Reform Agenda: 2014 – 17”.
The area within the climate change duties - ‘Contribute to acting sustainably’ - overlaps with several obligations incumbent upon the University under the Procurement Reform (Scotland) Act 2014 and it is therefore relevant to highlight below aspects of the procurement strategy which address these obligations.  
Acting in a Transparent and Proportionate Manner
The University will actively take steps to make it easier for smaller and local businesses to bid for contracts through: the use of Public Contracts Scotland and Quick Quotes, the provision of training and/or information on third party training opportunities to build suppliers’ capacity to better navigate the public tender process and by publishing a contracts register to highlight contracts that local suppliers may be interested in bidding for.
Sustainable Procurement Duty
We will give consideration to the environmental, social and economic issues relating to all regulated procurements and how benefits can be accrued, on a contract-by-contract basis by taking proportionate actions to involve SMEs, third sector bodies and supported businesses in our procurement activities and in so doing benefit not only the University but the wider Edinburgh and Lothian region.  To support compliance with the duty, the University will endeavour to make use of available tools and systems where relevant and proportionate to the scope of the procurement such as the Scottish Public Procurement Prioritisation Tool, the Sustainability Test, Life Cycle Impact Mapping, the Scottish Flexible Framework as well as APUC’s Code of Conduct and Sustain.
Community Benefits
The University will consider for each of its procurements over £4m how it can improve the economic, social or environmental wellbeing of the Edinburgh and Lothian region through the inclusion of community benefit clauses aligned with our own strategic outcomes as well as a number of the Scottish Government’s National Outcomes namely the following Outcomes: (2) We realise our full economic potential with more and better employment opportunities for our people; (3) We are better educated, more skilled and more successful, renowned for our research and innovation; (4) Our young people are successful learners, confident individuals, effective contributors and responsible citizens and; (7) We have tackled the significant inequalities in Scottish society. 
Examples of the scope of community benefits clauses will include the delivery of training opportunities or subcontracting opportunities within the Edinburgh and Lothian Region relevant and proportionate to the particular procurement. The University will strive to engage with internal stakeholders including students where relevant as well as engage with the local and wider supplier community to ensure suppliers understand the use of community benefits and how to respond where they are included.  Where possible and proportionate, such clauses may also be included in procurements below £4m.
Living Wage
The University recognises the value of a well-motivated and dedicated workforce both in its own organisation and in those of its suppliers.  In compliance with the Act the University will consider, before undertaking a procurement, whether it is relevant and proportionate to include a question on fair work practices along with other relevant criteria, whilst ensuring the appropriate balance between quality and cost of the contract, paying regard to the statutory guidance including the application of the living wage.
Fairly and ethically traded goods and services
The University supports the sourcing of goods that are fairly and ethically traded. Where directly relevant it shall make use of appropriate standards and labels in its procurements to take account of fair and ethical trading considerations as well as considering equivalent offerings from suppliers that can demonstrate they can meet the specified criteria without necessarily having the specific certification.
Edinburgh Napier University (ENU) follows sector best practice in ensuring procurement policies are in place which contribute to compliance with climate change duties.  As part of our procurement policy, we have adopted specific tools and practices from Advanced Procurement for Universities and Colleges (APUC) Ltd - the procurement centre of expertise for Scotland’s universities and colleges - which address climate change risks.  For example, for all open tenders with a contract value above the Scottish Government threshold, we use the APUC draft tender document which includes a question for bidders on compliance with the Climate Change (Scotland) Act 2009.  In addition, we require bidders to sign a Supply Chain Code of Conduct whose principles cover areas of Environmental Compliance such as the promotion of reduced carbon emissions, better carbon management, waste management and water management, reduced pollution levels and technological improvements.
The University has also developed its own tools for supporting compliance with climate change duties and the Sustainable Procurement Duty such as the Responsible Supply Chain checklist which raises issues for discussion with the internal client such as on asset reuse, alternative options to purchasing new and other environmental as well as social and ethical issues.</t>
  </si>
  <si>
    <t>During the 2019/20 academic year the Procurement Team took environmental impacts into account throughout the tender process by including technical evaluation questions within the ITT relating specifically to environmental sustainability.  Questions were discussed with the client and then tailored to the goods, services or works being purchased.  Bidders' responses to these questions were scored and therefore helped to determine which bidder won that particular contract.    
The Property &amp; Facilities team worked on a significant number of tenders where environmental and sustainability clauses were included.  As part of the Student Accommodation cleaning contract, environmental considerations were maintained within the provision of the service and clauses were included to require Contractors to endeavour to utilise EU Ecolabel All-Purpose Cleaners and Sanitary Cleaner products wherever possible and applicable in the delivery of the service.    Contractors were also asked to ensure that in addition, all cleaning materials and products adhere to all legislative and regulatory requirements including Control of Substances Hazardous to Health Regulations. 
The Property &amp; Facilities team reviewed fleet vehicle requirement in 2019/20.  The requirement for vehicles was reduced from ten to six.  Out of the six, through utilisation of the Crown Commercial Service and agreement to new contracts, five out of the six vehicles will be fully electric.  Electric and hybrid options for the sixth vehicle will be assessed during the 2020/21 academic year.
The University strongly encourages staff to opt for environmentally friendly or recycled products where possible which has been demonstrated well throughout the Stationery agreements with Office Depot and Lyreco.     Minimum order values and reduced delivery dates are in place to support the carbon footprint objectives of the University.
Property &amp; Facilities are currently working through a 2 stage collaborative procurement exercise with Herriot Watt University where environmental management and sustainability elements have been allocated a significant 30% of the overall technical evaluation.   The tender process which led to the recent award of a new lift installation contract and roof restoration contract was a key part in ensuring disposal of existing equipment waste materials were considered throughout the tender process and shall continue to be monitored via contract management with the successful contractor.
To further drive compliance throughout Procurement activities, the University Environmental Sustainability Policy is attached to all relevant ITT documents as part of a tender pack.   Potential bidders are asked to ensure they adhere to it as part of the contract and this is written into the statement of requirements.</t>
  </si>
  <si>
    <t>We incorporate work on sustainability undertaken by APUC.  For our high value contracts/suppliers, we complete a Sustainability Prioritisation tool (based on the UN Marrakech tool and the Scottish Government’s own updated tools) to assess key sustainability risks and opportunities. The tool includes four areas relating to climate change: carbon and energy consumption, carbon in production, vehicle emissions and adaptation.  The results of the prioritisation tool are included within our category strategies and allow us to understand and take measures to mitigate risks and maximise opportunities.
More broadly, a significant proportion of our procurement is through collaborative framework agreements put in place by APUC or other sector and national procurement consortia. On behalf of its members, APUC staff have undertaken prioritisations on their framework agreements. The results of these enable APUC to assess which agreements and suppliers used by APUC and its members should be audited on compliance with its Supply Chain Code of Conduct.
One of the University Procurement Managers is part of the Sustainable Procurement Topic Support Network within the Environmental Association for Universities and Colleges network. Recent meetings included one themed around Scope 3 emissions and how to measure and report these more effectively across the sector. The Procurement Team is also active in the Responsible Procurement Group run by the Higher Education Procurement Academy. The group drives forward change across the sector and has recently created four working groups to progress change including climate change impact reduction and sustainable packaging and deliveries. A member of the team also sits on both the Responsible Universities Group Scotland which is a Universities Scotland sub committee as well as the Climate Emergency Procurement Working Group which is a sector group led by APUC. Both of these groups are working in the area of climate change impact reduction and focussing on best practice and opportunities for the sector.
In relation to promotion of activities, the Procurement Team promote activities and progress within the Environmental Sustainability Intranet pages. http://staff.napier.ac.uk/services/facilities/sustainability/procurementandservices/Pages/ProcurementandServices.aspx</t>
  </si>
  <si>
    <t>There is community engagement with all projects developed at the University from student and staff engagement, peer support within the EAUC and SSN networks to working with funding partners such as Salix.  We do not develop anything without reviewing and learning from what others have done.  In return, we also share best practice, good experiences and also experiences that didn’t quite work out within the networks we are members of.</t>
  </si>
  <si>
    <t>The new University Strategy (launched in 2019/20) notes the following:
“…take progressive action to achieve net zero carbon in our operations by 2030.  We will also seek to minimise both our wider &amp; legacy carbon footprint &amp; influence sustainable practices within &amp; beyond our campuses” (Sustainable Growth).
“work in partnership to achieve net zero carbon in our operations by 2030 at the latest, in line with the City of Edinburgh ambition, while minimising our wider footprint and influencing sustainable practices within and beyond our campuses” (Transformational Actions).
Our ‘wider footprint’ includes day-to-day and term-time commute emissions.  We have estimated both at 7,000tCO2e annually.  We already lead and support a wide array of work to encourage our community to commute using sustainable modes of travel.  But our focus in this area will be further developed by the commitments noted above and will be built into our Environmental Sustainability Strategy to be developed during the 2020/21 academic year.</t>
  </si>
  <si>
    <t>Drop-down options do not work in this section.  Organisation's Project Role is 'Project lead'.</t>
  </si>
  <si>
    <t>Increase in vegan and vegetarian options served.  Greater awareness of meat free options.</t>
  </si>
  <si>
    <t>Food and Drink.  Within the 2019/20 academic year there was a range of activity including Meat Free Mondays (introduced January 2019).  On Mondays all cooked lunch options are vegetarian or vegan.  Soup options are also vegan on the day.  Students and staff were asked to suggest specific dishes that they would like to see available.  Over 100 replies were received.  Overall, within the four week catering cycle, 60% of all cooked meals are vegetarian or vegan.  In terms of water, dispensers are located throughout all campuses.</t>
  </si>
  <si>
    <t>Biodiversity.  Within the 2010/11 academic year Stage 1 and Stage 3 biodiversity audits were completed at our Craiglockhart and Merchiston campuses.  Our Sighthill campus was new at the time so instead of an audit an options appraisal was carried out instead.  The information gleaned has been used to inform practices on campus that protects and encourages biodiversity.  In addition to the study, all trees on campus are regularly audited for health.  The audits provide a useful assessment of tree types and quality on campus.
The Lion’s Gate project has been developed by academic colleagues and volunteers at our Merchiston campus.  The project links permaculture to digital design and continues to enhance and develop a significant space at the campus that was of poor biological quality.  More information is available on the following website:  https://blogs.napier.ac.uk/thelionsgate/  As a recent addition, a key student and staff project through the ‘Shaping Our Future’ events, the Sighthill Gardening Group at our Sighthill campus commenced their project work during the 2019/20 academic year.  The Group have already developed a number of planter tubs and support the maintenance of planted areas on campus.
Biodiversity will be a key component of the Environmental Sustainability Strategy.</t>
  </si>
  <si>
    <t>Protection and enhancement of biodiversity and grounds.  Significant volunteer leadership.</t>
  </si>
  <si>
    <t>Information on procurment and resource has been provided in significant detail throughout this report.  Please see previous sections.</t>
  </si>
  <si>
    <t>Drop-down options do not work in this section.  Key action type is Partnership Working.  A full list of all partners available to share through the Environmental Sustainability Manager.</t>
  </si>
  <si>
    <t>The Environmental Sustainability Manager will contact academic colleagues within Edinburgh Napier to review what research has or is being conducted within the University regarding adaptation.</t>
  </si>
  <si>
    <t>Edinburgh Napier accommodation sites and campuses are geographically not within close proximity of the coastline or rivers.  But, we are aware that staff, students and visitors will pass major coastlines and rivers when commuting to the institution.  In addition, all goods and services to the University could be affected.  We will therefore integrate this section within the Adaptation section of the Environmental Sustainability Strategy that we'll develop by the end of our 2020/21 academic year.</t>
  </si>
  <si>
    <t>A biodiversity assessment was carried out at the University Craiglockhart and Merchiston campuses between August 2010 and July 2011.  At the time the Sighthill campus was relatively new so an options appraisal was completed instead.  The information, coupled with bi-annual assessment of all trees at all sites, provided a wealth of information regarding the biological quality of each campus.  Actions to protect, enhance and develop the biological quality of all sites will be integrated within the Environmental Sustainability Strategy to be developed.</t>
  </si>
  <si>
    <t>Linked to N2-2, eradication of invasive non-native species will be included within the biodiversity section of the Environmental Sustainability Strategy to be developed.</t>
  </si>
  <si>
    <t>This commitment will be included within the development of the Environmental Sustainability Strategy.</t>
  </si>
  <si>
    <t>Craiglockhart and Sighthill campuses have permeable car park surfaces.  Bainfield student accommodation has a small section of sedum roof.  Other opportunities, including the restoration of natural features will be considered across the University estate.</t>
  </si>
  <si>
    <t>Linked to our response to question 4a above, in addition to the local maps developed, the University will develop a wider risk register to consider the potential impact to goods and services as well as travel and energy supply.</t>
  </si>
  <si>
    <t>Linked to the responses above, the University will look to develop more measures that reduce the flow of rain water into local drainage and sewer collection.</t>
  </si>
  <si>
    <t>The University currently works with external contacts to promote 'be prepared for bad weather' information.  https://www.napier.ac.uk/about-us/adverse-weather</t>
  </si>
  <si>
    <t>The University Court is the governing body of Edinburgh Napier.  It is responsible for determining and approving strategic direction; it establishes the budgetary framework; it oversees performance and development including all key performance indicators; it is the legal authority of the University ensuring all obligations are met.  The full Court membership including the Court Handbook providing biographies of all external and University members including the Principal and Vice Chancellor is available online.  See hyperlinks with the document ‘ENU Governance Structure V5 18.11.20 ENU-EMS-006a’.
The University Leadership Team (ULT) and the Senior Leadership Team (SLT) support the University Court and manage all aspects of day-to-day activity and operation of the University.  Members of both the ULT and SLT represent both academic and professional services, full membership is available online.  See hyperlinks with the document ‘ENU Governance Structure V5 18.11.20 ENU-EMS-006a’.
During the 2019/20 academic year Edinburgh Napier approved a new University Strategy.  The contents and focus of the Strategy were supported and influenced by a wide range of ‘Shaping Our Future’ engagement events and workshops held with students, staff and representatives from external bodies throughout the 2018/19 and 2019/20 academic years.  There were a number of environmental sustainability and climate crisis workshops and events.
The ideas, commitment and passion generated and recorded by the University community was combined with academic and professional expertise held within Edinburgh Napier to create an ‘Environmental Sustainability: Strategy for Net Zero Carbon’ paper containing historic context, success to date, an overview of environmental sustainability in Scotland and recommendations for further developing the work of the University within all aspects of environmental sustainability.
The paper was presented to the ULT at the end of January 2020.  The paper was then systematically shared with the SLT and ultimately University Court to decide which of the recommendations to take forward and embed within the new University Strategy.  The key climate change and environmental sustainability commitments are referenced within section 2c.
In terms of governance, management and strategy, a key recommendation agreed by the University Court was the introduction of an Environmental Sustainability Strategy Group (ESSG).  The ESSG was introduced within the 2019/20 academic year.  The ESSG reports directly to the ULT on a quarterly basis.  The Terms of Reference for the ESSG and a description of climate change action, management and embedment within Edinburgh Napier is explained in section 2b.</t>
  </si>
  <si>
    <r>
      <t xml:space="preserve">The Strategy will be housed within new web pages that will be launched soon at </t>
    </r>
    <r>
      <rPr>
        <u/>
        <sz val="11"/>
        <color theme="4" tint="-0.499984740745262"/>
        <rFont val="Calibri"/>
        <family val="2"/>
        <scheme val="minor"/>
      </rPr>
      <t>www.napier.ac.uk/environment</t>
    </r>
    <r>
      <rPr>
        <sz val="11"/>
        <rFont val="Calibri"/>
        <family val="2"/>
        <scheme val="minor"/>
      </rPr>
      <t xml:space="preserve"> </t>
    </r>
  </si>
  <si>
    <t xml:space="preserve">The Strategy will be housed within new web pages that will be launched soon at www.napier.ac.uk/environment </t>
  </si>
  <si>
    <t xml:space="preserve">The response within section 2a provides an overview of the decision making process to embed environmental sustainability within the new University Strategy and to introduce a new Environmental Sustainability Strategy Group (ESSG) within the University during the 2019/20 academic year (the reporting year chosen for this report).  It's also important to note that environmental sustainability will be embedded within the Learning and Teaching Strategy and Research Strategy.  We will provide more information on the embedment wihtin our 2020/21 report as our work progresses.
The Terms of Reference for the ESSG is attached.  The document highlights the purpose, remit, constitution, specific policy responsibilities, quorum, frequency of meetings, reporting line, current workstreams, current working groups and a note of how minutes will be shared and stored.  The second page of the document details all environmental sustainability commitments embedded within the new University Strategy.  The same commitments are also noted within section 2c.
There is currently an Environmental Sustainability Policy in place at Edinburgh Napier.  The Policy was developed and has been assessed externally against ISO14001:2004 criteria (the timing of the assessment was before ISO14001:2015 was introduced).  The Policy is publically available at https://staff.napier.ac.uk/services/facilities/sustainability/Pages/Environmental-Management-System.aspx  It will also be housed at www.napier.ac/environment 
Historically, alongside the Policy, there have been strategies and plans introduced to support and enhance environmental sustainability within Edinburgh Napier, including the Carbon Management Plan.  To progress our work further, the ESSG will support the development and embedment of an Environmental Sustainability Strategy (ESS) to be completed by the end of the 2020/21 academic year.  The ESS will explicitly detail how decision making is made in relation to climate change and environmental sustainability.  Key performance indicators will be developed to monitor and publicaly report all key areas of work, wiht the main KPI focused on carbon.  The ESS will be shared publically on relevant University websites including the dedicated page www.napier.ac.uk/environment 
All decision making will be supported by and be in support of government priorities.  Existing networks and partnerships such as the Environmental Association for Universities and Colleges (EAUC) and the Sustainable Scotland Network (SSN) will support and enable sharing of best practice.  Following the ‘Shaping Our Future’ events held that supported and influenced our University Strategy commitments, our community will be continually encouraged and enabled to contribute to all future work and decision making processes on an individual and collaborative basis, including through groups such as the Sustainable Society and Staff Environmental Sustainability Network.
</t>
  </si>
  <si>
    <t xml:space="preserve">1: Develop an Environmental Sustainability Strategy by the end of 2020/21.  To support development of the Strategy audit and management tools such as the Sustainability Leadership Scorecard (EAUC) and ISO14001:2015 will be revisited to provide audit and structured focus of all work.
2: Further recognise and embed environmental sustainability within curriculum and research, including the Learning and Teaching Strategy and Research Strategy.
3: Further embed the Environmental Sustainability Strategy Group within the University.
4: Work with all student and staff led societies and groups to enable a broader reach of communication, governance and leadership
5:  Further embed environmental sustainability within existing University policies and strategies where gaps of commitment currently exist.
</t>
  </si>
  <si>
    <t>Covid-19, as shown in the informaiton above, has had a significant reduction in our business emissions.
Our boundary above is business emissions (business travel, electricity, gas, waste and water).  This does not include
an expected devolvement of emissions to home, with our community studying and working from home since the middle
of March 2020.  We expect most of the reductions shown above to bounce back to at least 2018/19 levels in 2020/21.
We have declided within the 2020/21 academic year to update our baseline.  Within our 2020/21 report our baseline will change from 2016/17 to 2018/19.  This change is to fit with our new net zero carbon target.  Instead of looking backwards at change, we will look forward towards net zero by 2030 at the latest.  This will mean setting progressive targets looking forward each academic year.</t>
  </si>
  <si>
    <t>Residential</t>
  </si>
  <si>
    <t>Non-Residential</t>
  </si>
  <si>
    <t>"Build our cross disciplinary academic themes for research and teaching: Environment &amp; Sustainability; Health &amp; Wellbeing; Culture &amp; Communities" (theme names used within 2018/19 academic year, subject to change).</t>
  </si>
  <si>
    <t xml:space="preserve">                                                                                                        See file 'ENU Governance Structure V5 18.11.20 ENU-EMS-006a'</t>
  </si>
  <si>
    <t xml:space="preserve">                                    See file 'Environmental Sustainability Strategy Group - Terms of Reference V6 27.08.20 ENU-EMS-303</t>
  </si>
  <si>
    <t>Professor Gary Hutchison</t>
  </si>
  <si>
    <t xml:space="preserve">Dean &amp; Chair of Environmental Sustainability Strategy Group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</si>
</sst>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64" formatCode="_(&quot;£&quot;* #,##0.00_);_(&quot;£&quot;* \(#,##0.00\);_(&quot;£&quot;* &quot;-&quot;??_);_(@_)"/>
    <numFmt numFmtId="165" formatCode="_(* #,##0.00_);_(* \(#,##0.00\);_(* &quot;-&quot;??_);_(@_)"/>
    <numFmt numFmtId="166" formatCode="_-* #,##0.0_-;\-* #,##0.0_-;_-* &quot;-&quot;??_-;_-@_-"/>
    <numFmt numFmtId="167" formatCode="0.0"/>
    <numFmt numFmtId="168" formatCode="_-&quot;£&quot;* #,##0_-;\-&quot;£&quot;* #,##0_-;_-&quot;£&quot;* &quot;-&quot;??_-;_-@_-"/>
    <numFmt numFmtId="169" formatCode="&quot;£&quot;#,##0.00"/>
    <numFmt numFmtId="170" formatCode="_-* #,##0_-;\-* #,##0_-;_-* &quot;-&quot;??_-;_-@_-"/>
    <numFmt numFmtId="171" formatCode="#,##0.0_ ;\-#,##0.0\ "/>
    <numFmt numFmtId="172" formatCode="0.0000000"/>
    <numFmt numFmtId="173" formatCode="0.00000"/>
    <numFmt numFmtId="174" formatCode="??0.0?????"/>
    <numFmt numFmtId="175" formatCode="??0.00000"/>
    <numFmt numFmtId="176" formatCode="??0.0????????"/>
    <numFmt numFmtId="177" formatCode="??0"/>
    <numFmt numFmtId="178" formatCode="??0.0????"/>
    <numFmt numFmtId="179" formatCode="#,##0.000"/>
  </numFmts>
  <fonts count="19"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10.5"/>
      <color theme="1"/>
      <name val="Arial"/>
      <family val="2"/>
    </font>
    <font>
      <sz val="11"/>
      <color rgb="FF002060"/>
      <name val="Calibri"/>
      <family val="2"/>
      <scheme val="minor"/>
    </font>
    <font>
      <sz val="9"/>
      <color indexed="81"/>
      <name val="Tahoma"/>
      <charset val="1"/>
    </font>
    <font>
      <vertAlign val="subscript"/>
      <sz val="11"/>
      <name val="Calibri"/>
      <family val="2"/>
    </font>
    <font>
      <sz val="11"/>
      <name val="Calibri"/>
      <family val="2"/>
    </font>
    <font>
      <sz val="11"/>
      <color theme="7" tint="0.79998168889431442"/>
      <name val="Calibri"/>
      <family val="2"/>
      <scheme val="minor"/>
    </font>
    <font>
      <u/>
      <sz val="11"/>
      <color theme="4" tint="-0.499984740745262"/>
      <name val="Calibri"/>
      <family val="2"/>
      <scheme val="minor"/>
    </font>
  </fonts>
  <fills count="26">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FFC000"/>
        <bgColor indexed="64"/>
      </patternFill>
    </fill>
    <fill>
      <patternFill patternType="solid">
        <fgColor theme="9" tint="-0.249977111117893"/>
        <bgColor indexed="64"/>
      </patternFill>
    </fill>
  </fills>
  <borders count="141">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medium">
        <color indexed="64"/>
      </right>
      <top/>
      <bottom style="thin">
        <color indexed="64"/>
      </bottom>
      <diagonal/>
    </border>
    <border>
      <left style="medium">
        <color indexed="64"/>
      </left>
      <right style="thin">
        <color theme="0" tint="-0.24994659260841701"/>
      </right>
      <top/>
      <bottom style="thin">
        <color theme="0" tint="-0.24994659260841701"/>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right/>
      <top style="thin">
        <color indexed="64"/>
      </top>
      <bottom style="medium">
        <color indexed="64"/>
      </bottom>
      <diagonal/>
    </border>
    <border>
      <left style="medium">
        <color indexed="64"/>
      </left>
      <right style="thin">
        <color theme="4" tint="0.59996337778862885"/>
      </right>
      <top/>
      <bottom/>
      <diagonal/>
    </border>
    <border>
      <left style="medium">
        <color indexed="64"/>
      </left>
      <right style="thin">
        <color theme="0"/>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rgb="FF053D5F"/>
      </right>
      <top style="thin">
        <color rgb="FF053D5F"/>
      </top>
      <bottom style="thin">
        <color rgb="FF053D5F"/>
      </bottom>
      <diagonal/>
    </border>
    <border>
      <left style="thin">
        <color rgb="FF053D5F"/>
      </left>
      <right/>
      <top style="thin">
        <color rgb="FF053D5F"/>
      </top>
      <bottom style="thin">
        <color rgb="FF053D5F"/>
      </bottom>
      <diagonal/>
    </border>
    <border>
      <left style="thin">
        <color indexed="64"/>
      </left>
      <right/>
      <top style="thin">
        <color rgb="FF053D5F"/>
      </top>
      <bottom style="thin">
        <color rgb="FF053D5F"/>
      </bottom>
      <diagonal/>
    </border>
    <border>
      <left style="thin">
        <color theme="1"/>
      </left>
      <right style="thin">
        <color theme="0"/>
      </right>
      <top style="thin">
        <color theme="0"/>
      </top>
      <bottom/>
      <diagonal/>
    </border>
    <border>
      <left style="thin">
        <color theme="1"/>
      </left>
      <right style="thin">
        <color theme="0"/>
      </right>
      <top/>
      <bottom/>
      <diagonal/>
    </border>
    <border>
      <left style="thin">
        <color theme="1"/>
      </left>
      <right style="thin">
        <color theme="0"/>
      </right>
      <top/>
      <bottom style="thin">
        <color theme="0"/>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s>
  <cellStyleXfs count="4">
    <xf numFmtId="0" fontId="0" fillId="0" borderId="0"/>
    <xf numFmtId="165" fontId="5" fillId="0" borderId="0" applyFont="0" applyFill="0" applyBorder="0" applyAlignment="0" applyProtection="0"/>
    <xf numFmtId="164" fontId="5" fillId="0" borderId="0" applyFont="0" applyFill="0" applyBorder="0" applyAlignment="0" applyProtection="0"/>
    <xf numFmtId="0" fontId="9" fillId="0" borderId="0" applyNumberFormat="0" applyFill="0" applyBorder="0" applyAlignment="0" applyProtection="0"/>
  </cellStyleXfs>
  <cellXfs count="587">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0" fillId="7" borderId="29" xfId="0" applyFill="1" applyBorder="1"/>
    <xf numFmtId="0" fontId="1" fillId="9" borderId="12" xfId="0" applyFont="1" applyFill="1" applyBorder="1" applyAlignment="1">
      <alignment wrapText="1"/>
    </xf>
    <xf numFmtId="0" fontId="1" fillId="9" borderId="13" xfId="0" applyFont="1" applyFill="1" applyBorder="1" applyAlignment="1">
      <alignment wrapText="1"/>
    </xf>
    <xf numFmtId="0" fontId="1" fillId="10" borderId="26" xfId="0" applyFont="1" applyFill="1" applyBorder="1" applyAlignment="1">
      <alignment horizontal="center"/>
    </xf>
    <xf numFmtId="0" fontId="0" fillId="10" borderId="0" xfId="0" applyFill="1" applyBorder="1"/>
    <xf numFmtId="0" fontId="0" fillId="10" borderId="29" xfId="0" applyFill="1" applyBorder="1"/>
    <xf numFmtId="0" fontId="0" fillId="10" borderId="26" xfId="0" applyFill="1" applyBorder="1"/>
    <xf numFmtId="0" fontId="0" fillId="10" borderId="30" xfId="0" applyFill="1" applyBorder="1"/>
    <xf numFmtId="0" fontId="0" fillId="10" borderId="31" xfId="0" applyFill="1" applyBorder="1"/>
    <xf numFmtId="0" fontId="0" fillId="10" borderId="32" xfId="0" applyFill="1" applyBorder="1"/>
    <xf numFmtId="0" fontId="1" fillId="9" borderId="13" xfId="0" applyFont="1" applyFill="1" applyBorder="1" applyAlignment="1">
      <alignment wrapText="1"/>
    </xf>
    <xf numFmtId="0" fontId="1" fillId="9" borderId="52" xfId="0" applyFont="1" applyFill="1" applyBorder="1" applyAlignment="1">
      <alignment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1" borderId="0" xfId="0" applyFont="1" applyFill="1" applyBorder="1" applyAlignment="1">
      <alignment horizontal="center"/>
    </xf>
    <xf numFmtId="0" fontId="1" fillId="12" borderId="9" xfId="0" applyFont="1" applyFill="1" applyBorder="1"/>
    <xf numFmtId="0" fontId="1" fillId="11" borderId="65" xfId="0" applyFont="1" applyFill="1" applyBorder="1" applyAlignment="1">
      <alignment horizontal="center"/>
    </xf>
    <xf numFmtId="0" fontId="0" fillId="2" borderId="6" xfId="0" applyFill="1" applyBorder="1"/>
    <xf numFmtId="0" fontId="1" fillId="12" borderId="4" xfId="0" applyFont="1" applyFill="1" applyBorder="1"/>
    <xf numFmtId="0" fontId="1" fillId="11" borderId="67" xfId="0" applyFont="1" applyFill="1" applyBorder="1" applyAlignment="1">
      <alignment horizontal="center"/>
    </xf>
    <xf numFmtId="0" fontId="1" fillId="11" borderId="67" xfId="0" applyFont="1" applyFill="1" applyBorder="1" applyAlignment="1">
      <alignment horizontal="left"/>
    </xf>
    <xf numFmtId="0" fontId="1" fillId="13" borderId="0" xfId="0" applyFont="1" applyFill="1" applyBorder="1" applyAlignment="1">
      <alignment horizontal="center"/>
    </xf>
    <xf numFmtId="0" fontId="0" fillId="13" borderId="0" xfId="0" applyFill="1" applyBorder="1" applyAlignment="1">
      <alignment horizontal="left" vertical="top"/>
    </xf>
    <xf numFmtId="0" fontId="0" fillId="13" borderId="0" xfId="0" applyFont="1" applyFill="1" applyBorder="1" applyAlignment="1">
      <alignment vertical="top"/>
    </xf>
    <xf numFmtId="0" fontId="1" fillId="11" borderId="0" xfId="0" applyFont="1" applyFill="1" applyBorder="1" applyAlignment="1">
      <alignment horizontal="left"/>
    </xf>
    <xf numFmtId="0" fontId="1" fillId="11" borderId="68" xfId="0" applyFont="1" applyFill="1" applyBorder="1" applyAlignment="1">
      <alignment horizontal="center"/>
    </xf>
    <xf numFmtId="0" fontId="0" fillId="11" borderId="0" xfId="0" applyFont="1" applyFill="1" applyBorder="1" applyAlignment="1">
      <alignment vertical="top"/>
    </xf>
    <xf numFmtId="0" fontId="1" fillId="11" borderId="69" xfId="0" applyFont="1" applyFill="1" applyBorder="1" applyAlignment="1"/>
    <xf numFmtId="0" fontId="1" fillId="11" borderId="70" xfId="0" applyFont="1" applyFill="1" applyBorder="1" applyAlignment="1">
      <alignment horizontal="center"/>
    </xf>
    <xf numFmtId="0" fontId="0" fillId="11" borderId="70" xfId="0" applyFill="1" applyBorder="1" applyAlignment="1">
      <alignment vertical="top"/>
    </xf>
    <xf numFmtId="0" fontId="1" fillId="11" borderId="67" xfId="0" applyFont="1" applyFill="1" applyBorder="1" applyAlignment="1"/>
    <xf numFmtId="0" fontId="2" fillId="12" borderId="71" xfId="0" applyFont="1" applyFill="1" applyBorder="1" applyAlignment="1">
      <alignment vertical="center"/>
    </xf>
    <xf numFmtId="0" fontId="3" fillId="14" borderId="72" xfId="0" applyFont="1" applyFill="1" applyBorder="1" applyAlignment="1">
      <alignment horizontal="center"/>
    </xf>
    <xf numFmtId="0" fontId="3" fillId="14" borderId="73" xfId="0" applyFont="1" applyFill="1" applyBorder="1" applyAlignment="1">
      <alignment horizontal="center"/>
    </xf>
    <xf numFmtId="169" fontId="4" fillId="14" borderId="73" xfId="0" applyNumberFormat="1" applyFont="1" applyFill="1" applyBorder="1"/>
    <xf numFmtId="0" fontId="3" fillId="14" borderId="0" xfId="0" applyFont="1" applyFill="1" applyBorder="1" applyAlignment="1">
      <alignment horizontal="center"/>
    </xf>
    <xf numFmtId="0" fontId="3" fillId="14" borderId="73" xfId="0" applyFont="1" applyFill="1" applyBorder="1"/>
    <xf numFmtId="0" fontId="2" fillId="15" borderId="0" xfId="0" applyFont="1" applyFill="1" applyBorder="1" applyAlignment="1">
      <alignment vertical="center"/>
    </xf>
    <xf numFmtId="0" fontId="2" fillId="16" borderId="0" xfId="0" applyFont="1" applyFill="1" applyBorder="1" applyAlignment="1">
      <alignment vertical="center"/>
    </xf>
    <xf numFmtId="0" fontId="2" fillId="16" borderId="75" xfId="0" applyFont="1" applyFill="1" applyBorder="1" applyAlignment="1">
      <alignment vertical="center"/>
    </xf>
    <xf numFmtId="0" fontId="3" fillId="5" borderId="0" xfId="0" applyFont="1" applyFill="1" applyBorder="1" applyAlignment="1">
      <alignment horizontal="center"/>
    </xf>
    <xf numFmtId="169" fontId="4" fillId="5" borderId="76"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0" xfId="0" applyFont="1" applyFill="1" applyBorder="1" applyAlignment="1"/>
    <xf numFmtId="0" fontId="3" fillId="5" borderId="81"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1"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1" borderId="21" xfId="0" applyFill="1" applyBorder="1" applyAlignment="1">
      <alignment horizontal="center" vertical="center"/>
    </xf>
    <xf numFmtId="0" fontId="0" fillId="2" borderId="82" xfId="0" applyFill="1" applyBorder="1" applyAlignment="1">
      <alignment horizontal="center" vertical="center"/>
    </xf>
    <xf numFmtId="0" fontId="0" fillId="2" borderId="3" xfId="0" applyFill="1" applyBorder="1" applyAlignment="1">
      <alignment horizontal="center" vertical="center" wrapText="1"/>
    </xf>
    <xf numFmtId="0" fontId="0" fillId="11" borderId="83"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1" borderId="8" xfId="0" applyFill="1" applyBorder="1" applyAlignment="1">
      <alignment horizontal="center" vertical="center"/>
    </xf>
    <xf numFmtId="0" fontId="1" fillId="17" borderId="6" xfId="0" applyFont="1" applyFill="1" applyBorder="1" applyAlignment="1">
      <alignment vertical="center"/>
    </xf>
    <xf numFmtId="0" fontId="1" fillId="17" borderId="5" xfId="0" applyFont="1" applyFill="1" applyBorder="1" applyAlignment="1">
      <alignment vertical="center"/>
    </xf>
    <xf numFmtId="0" fontId="1" fillId="17" borderId="5" xfId="0" applyFont="1" applyFill="1" applyBorder="1" applyAlignment="1">
      <alignment vertical="center" wrapText="1"/>
    </xf>
    <xf numFmtId="0" fontId="1" fillId="17" borderId="4" xfId="0" applyFont="1" applyFill="1" applyBorder="1" applyAlignment="1">
      <alignment vertical="center"/>
    </xf>
    <xf numFmtId="0" fontId="3" fillId="5" borderId="81" xfId="0" applyFont="1" applyFill="1" applyBorder="1" applyAlignment="1"/>
    <xf numFmtId="169" fontId="4" fillId="5" borderId="77" xfId="0" applyNumberFormat="1" applyFont="1" applyFill="1" applyBorder="1"/>
    <xf numFmtId="0" fontId="3" fillId="5" borderId="0" xfId="0" applyFont="1" applyFill="1" applyBorder="1" applyAlignment="1">
      <alignment vertical="top"/>
    </xf>
    <xf numFmtId="0" fontId="3" fillId="5" borderId="79" xfId="0" applyFont="1" applyFill="1" applyBorder="1" applyAlignment="1"/>
    <xf numFmtId="0" fontId="0" fillId="0" borderId="2" xfId="0" applyBorder="1"/>
    <xf numFmtId="0" fontId="2" fillId="17" borderId="84" xfId="0" applyFont="1" applyFill="1" applyBorder="1" applyAlignment="1">
      <alignment vertical="center"/>
    </xf>
    <xf numFmtId="0" fontId="1" fillId="4" borderId="0" xfId="0" applyFont="1" applyFill="1" applyBorder="1" applyAlignment="1">
      <alignment horizontal="center"/>
    </xf>
    <xf numFmtId="0" fontId="1" fillId="4" borderId="86" xfId="0" applyFont="1" applyFill="1" applyBorder="1" applyAlignment="1">
      <alignment horizontal="center"/>
    </xf>
    <xf numFmtId="0" fontId="2" fillId="18" borderId="0" xfId="0" applyFont="1" applyFill="1" applyBorder="1" applyAlignment="1">
      <alignment vertical="center"/>
    </xf>
    <xf numFmtId="0" fontId="0" fillId="12"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2" borderId="11" xfId="0" applyFont="1" applyFill="1" applyBorder="1"/>
    <xf numFmtId="170" fontId="1" fillId="12" borderId="10" xfId="1" applyNumberFormat="1" applyFont="1" applyFill="1" applyBorder="1"/>
    <xf numFmtId="0" fontId="0" fillId="12" borderId="21" xfId="0" applyFill="1" applyBorder="1"/>
    <xf numFmtId="170" fontId="0" fillId="2" borderId="82" xfId="1" applyNumberFormat="1" applyFont="1" applyFill="1" applyBorder="1"/>
    <xf numFmtId="0" fontId="0" fillId="2" borderId="20" xfId="0" applyFill="1" applyBorder="1"/>
    <xf numFmtId="0" fontId="0" fillId="12" borderId="8" xfId="0" applyFill="1" applyBorder="1"/>
    <xf numFmtId="170" fontId="0" fillId="2" borderId="3" xfId="1" applyNumberFormat="1" applyFont="1" applyFill="1" applyBorder="1"/>
    <xf numFmtId="0" fontId="0" fillId="2" borderId="7" xfId="0" applyFill="1" applyBorder="1"/>
    <xf numFmtId="165" fontId="0" fillId="0" borderId="1" xfId="1" applyFont="1" applyBorder="1"/>
    <xf numFmtId="165" fontId="1" fillId="4" borderId="0" xfId="1" applyFont="1" applyFill="1" applyBorder="1" applyAlignment="1">
      <alignment horizontal="center"/>
    </xf>
    <xf numFmtId="165"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7" xfId="0" applyFont="1" applyFill="1" applyBorder="1" applyAlignment="1">
      <alignment horizontal="center"/>
    </xf>
    <xf numFmtId="169" fontId="0" fillId="4" borderId="87" xfId="0" applyNumberFormat="1" applyFill="1" applyBorder="1"/>
    <xf numFmtId="0" fontId="0" fillId="12"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7"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3" fontId="0" fillId="19" borderId="10" xfId="0" applyNumberFormat="1" applyFill="1" applyBorder="1"/>
    <xf numFmtId="172" fontId="0" fillId="19" borderId="10" xfId="0" applyNumberFormat="1" applyFill="1" applyBorder="1"/>
    <xf numFmtId="170" fontId="0" fillId="19" borderId="10" xfId="1" applyNumberFormat="1" applyFont="1" applyFill="1" applyBorder="1"/>
    <xf numFmtId="0" fontId="0" fillId="19" borderId="24" xfId="0" applyFill="1" applyBorder="1"/>
    <xf numFmtId="0" fontId="0" fillId="19" borderId="9" xfId="0" applyFill="1" applyBorder="1"/>
    <xf numFmtId="166"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170"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6" xfId="0" applyFont="1" applyFill="1" applyBorder="1" applyAlignment="1"/>
    <xf numFmtId="0" fontId="1" fillId="4" borderId="87" xfId="0" applyFont="1" applyFill="1" applyBorder="1" applyAlignment="1"/>
    <xf numFmtId="0" fontId="0" fillId="12" borderId="11" xfId="0" applyFill="1" applyBorder="1" applyAlignment="1">
      <alignment wrapText="1"/>
    </xf>
    <xf numFmtId="0" fontId="0" fillId="12"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89" xfId="0" applyFont="1" applyFill="1" applyBorder="1" applyAlignment="1">
      <alignment vertical="center"/>
    </xf>
    <xf numFmtId="0" fontId="3" fillId="20" borderId="0" xfId="0" applyFont="1" applyFill="1" applyBorder="1" applyAlignment="1">
      <alignment horizontal="center"/>
    </xf>
    <xf numFmtId="0" fontId="3" fillId="20" borderId="90" xfId="0" applyFont="1" applyFill="1" applyBorder="1" applyAlignment="1">
      <alignment horizontal="center"/>
    </xf>
    <xf numFmtId="0" fontId="3" fillId="20" borderId="92" xfId="0" applyFont="1" applyFill="1" applyBorder="1" applyAlignment="1">
      <alignment horizontal="center"/>
    </xf>
    <xf numFmtId="0" fontId="3" fillId="20" borderId="92" xfId="0" applyFont="1" applyFill="1" applyBorder="1" applyAlignment="1">
      <alignment horizontal="left"/>
    </xf>
    <xf numFmtId="0" fontId="2" fillId="21" borderId="0" xfId="0" applyFont="1" applyFill="1" applyBorder="1" applyAlignment="1">
      <alignment vertical="center"/>
    </xf>
    <xf numFmtId="0" fontId="4" fillId="20" borderId="0" xfId="0" applyFont="1" applyFill="1" applyBorder="1" applyAlignment="1">
      <alignment vertical="top"/>
    </xf>
    <xf numFmtId="0" fontId="4" fillId="20" borderId="90" xfId="0" applyFont="1" applyFill="1" applyBorder="1" applyAlignment="1">
      <alignment vertical="top"/>
    </xf>
    <xf numFmtId="0" fontId="0" fillId="2" borderId="82" xfId="0" applyFill="1" applyBorder="1"/>
    <xf numFmtId="0" fontId="1" fillId="22" borderId="5" xfId="0" applyFont="1" applyFill="1" applyBorder="1" applyAlignment="1">
      <alignment horizontal="left" vertical="center"/>
    </xf>
    <xf numFmtId="0" fontId="1" fillId="22" borderId="4" xfId="0" applyFont="1" applyFill="1" applyBorder="1" applyAlignment="1">
      <alignment horizontal="left" vertical="center"/>
    </xf>
    <xf numFmtId="0" fontId="4" fillId="20" borderId="0" xfId="0" applyFont="1" applyFill="1" applyBorder="1" applyAlignment="1">
      <alignment horizontal="left" vertical="top"/>
    </xf>
    <xf numFmtId="0" fontId="1" fillId="22" borderId="4" xfId="0" applyFont="1" applyFill="1" applyBorder="1" applyAlignment="1">
      <alignment vertical="center"/>
    </xf>
    <xf numFmtId="0" fontId="3" fillId="20" borderId="0" xfId="0" applyFont="1" applyFill="1" applyBorder="1" applyAlignment="1">
      <alignment horizontal="left" vertical="top" wrapText="1"/>
    </xf>
    <xf numFmtId="0" fontId="4" fillId="20" borderId="94" xfId="0" applyFont="1" applyFill="1" applyBorder="1" applyAlignment="1">
      <alignment vertical="top"/>
    </xf>
    <xf numFmtId="0" fontId="2" fillId="22" borderId="96" xfId="0" applyFont="1" applyFill="1" applyBorder="1" applyAlignment="1">
      <alignment vertical="center"/>
    </xf>
    <xf numFmtId="0" fontId="1" fillId="11" borderId="97" xfId="0" applyFont="1" applyFill="1" applyBorder="1" applyAlignment="1">
      <alignment horizontal="left"/>
    </xf>
    <xf numFmtId="0" fontId="1" fillId="11" borderId="97" xfId="0" applyFont="1" applyFill="1" applyBorder="1" applyAlignment="1">
      <alignment horizontal="center"/>
    </xf>
    <xf numFmtId="169" fontId="0" fillId="2" borderId="98" xfId="0" applyNumberFormat="1" applyFill="1" applyBorder="1" applyAlignment="1">
      <alignment vertical="center"/>
    </xf>
    <xf numFmtId="2" fontId="0" fillId="2" borderId="3" xfId="0" applyNumberFormat="1" applyFill="1" applyBorder="1"/>
    <xf numFmtId="0" fontId="1" fillId="23" borderId="6" xfId="0" applyFont="1" applyFill="1" applyBorder="1" applyAlignment="1">
      <alignment horizontal="left" vertical="center"/>
    </xf>
    <xf numFmtId="0" fontId="1" fillId="23" borderId="5" xfId="0" applyFont="1" applyFill="1" applyBorder="1" applyAlignment="1">
      <alignment horizontal="left" vertical="center"/>
    </xf>
    <xf numFmtId="0" fontId="1" fillId="23" borderId="4" xfId="0" applyFont="1" applyFill="1" applyBorder="1" applyAlignment="1">
      <alignment horizontal="left" vertical="center"/>
    </xf>
    <xf numFmtId="0" fontId="0" fillId="2" borderId="98" xfId="0" applyFill="1" applyBorder="1" applyAlignment="1">
      <alignment vertical="center"/>
    </xf>
    <xf numFmtId="0" fontId="1" fillId="11" borderId="100" xfId="0" applyFont="1" applyFill="1" applyBorder="1" applyAlignment="1">
      <alignment horizontal="center"/>
    </xf>
    <xf numFmtId="0" fontId="1" fillId="11" borderId="101" xfId="0" applyFont="1" applyFill="1" applyBorder="1" applyAlignment="1">
      <alignment horizontal="center"/>
    </xf>
    <xf numFmtId="0" fontId="1" fillId="4" borderId="0" xfId="0" applyFont="1" applyFill="1" applyBorder="1" applyAlignment="1">
      <alignment horizontal="left"/>
    </xf>
    <xf numFmtId="0" fontId="1" fillId="4" borderId="0" xfId="0" applyFont="1" applyFill="1" applyBorder="1" applyAlignment="1">
      <alignment horizontal="left" vertical="top"/>
    </xf>
    <xf numFmtId="166" fontId="5" fillId="0" borderId="5" xfId="1" applyNumberFormat="1" applyFont="1" applyBorder="1" applyAlignment="1">
      <alignment horizontal="center" vertical="center" wrapText="1"/>
    </xf>
    <xf numFmtId="168" fontId="0" fillId="0" borderId="5" xfId="2" applyNumberFormat="1" applyFont="1" applyBorder="1" applyAlignment="1">
      <alignment horizontal="center" vertical="center" wrapText="1"/>
    </xf>
    <xf numFmtId="0" fontId="0" fillId="0" borderId="9" xfId="0" applyFont="1" applyFill="1" applyBorder="1" applyAlignment="1">
      <alignment horizontal="center" vertical="center" wrapText="1"/>
    </xf>
    <xf numFmtId="166" fontId="5" fillId="0" borderId="10" xfId="1" applyNumberFormat="1" applyFont="1" applyBorder="1" applyAlignment="1">
      <alignment horizontal="center" vertical="center" wrapText="1"/>
    </xf>
    <xf numFmtId="168" fontId="0" fillId="0" borderId="10" xfId="2" applyNumberFormat="1" applyFont="1" applyBorder="1" applyAlignment="1">
      <alignment horizontal="center" vertical="center" wrapText="1"/>
    </xf>
    <xf numFmtId="2" fontId="0" fillId="0" borderId="22" xfId="0" applyNumberFormat="1" applyFont="1" applyFill="1" applyBorder="1" applyAlignment="1" applyProtection="1">
      <alignment horizontal="center" vertical="center" wrapText="1"/>
      <protection locked="0"/>
    </xf>
    <xf numFmtId="167"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7"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64" xfId="0" applyFont="1" applyFill="1" applyBorder="1" applyAlignment="1">
      <alignment horizontal="center" vertical="center" wrapText="1"/>
    </xf>
    <xf numFmtId="2" fontId="0" fillId="0" borderId="24" xfId="0" applyNumberFormat="1" applyFont="1" applyFill="1" applyBorder="1" applyAlignment="1" applyProtection="1">
      <alignment horizontal="center" vertical="center" wrapText="1"/>
      <protection locked="0"/>
    </xf>
    <xf numFmtId="167"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7" fontId="0" fillId="0" borderId="10" xfId="0" applyNumberFormat="1" applyFont="1" applyFill="1" applyBorder="1" applyAlignment="1" applyProtection="1">
      <alignment horizontal="center" vertical="center" wrapText="1"/>
      <protection locked="0"/>
    </xf>
    <xf numFmtId="0" fontId="1" fillId="9" borderId="4" xfId="0" applyFont="1" applyFill="1" applyBorder="1" applyAlignment="1">
      <alignment horizontal="center" vertical="center" wrapText="1"/>
    </xf>
    <xf numFmtId="0" fontId="0" fillId="2" borderId="58" xfId="0" applyFill="1" applyBorder="1"/>
    <xf numFmtId="0" fontId="0" fillId="0" borderId="38" xfId="0" applyBorder="1"/>
    <xf numFmtId="0" fontId="1" fillId="11" borderId="103" xfId="0" applyFont="1" applyFill="1" applyBorder="1" applyAlignment="1">
      <alignment horizontal="center"/>
    </xf>
    <xf numFmtId="0" fontId="1" fillId="11" borderId="104" xfId="0" applyFont="1" applyFill="1" applyBorder="1" applyAlignment="1">
      <alignment horizontal="center"/>
    </xf>
    <xf numFmtId="0" fontId="1" fillId="11" borderId="45" xfId="0" applyFont="1" applyFill="1" applyBorder="1" applyAlignment="1">
      <alignment horizontal="center"/>
    </xf>
    <xf numFmtId="0" fontId="1" fillId="11" borderId="105" xfId="0" applyFont="1" applyFill="1" applyBorder="1" applyAlignment="1">
      <alignment horizontal="center"/>
    </xf>
    <xf numFmtId="0" fontId="1" fillId="11" borderId="106" xfId="0" applyFont="1" applyFill="1" applyBorder="1" applyAlignment="1">
      <alignment horizontal="center"/>
    </xf>
    <xf numFmtId="0" fontId="1" fillId="11" borderId="44" xfId="0" applyFont="1" applyFill="1" applyBorder="1" applyAlignment="1">
      <alignment horizontal="center"/>
    </xf>
    <xf numFmtId="0" fontId="2" fillId="22" borderId="107" xfId="0" applyFont="1" applyFill="1" applyBorder="1" applyAlignment="1">
      <alignment horizontal="center" vertical="center"/>
    </xf>
    <xf numFmtId="0" fontId="2" fillId="22" borderId="108" xfId="0" applyFont="1" applyFill="1" applyBorder="1" applyAlignment="1">
      <alignment vertical="center"/>
    </xf>
    <xf numFmtId="0" fontId="2" fillId="21" borderId="44" xfId="0" applyFont="1" applyFill="1" applyBorder="1" applyAlignment="1">
      <alignment horizontal="center" vertical="center"/>
    </xf>
    <xf numFmtId="0" fontId="2" fillId="21" borderId="109" xfId="0" applyFont="1" applyFill="1" applyBorder="1" applyAlignment="1">
      <alignment vertical="center"/>
    </xf>
    <xf numFmtId="0" fontId="3" fillId="20" borderId="110" xfId="0" applyFont="1" applyFill="1" applyBorder="1" applyAlignment="1">
      <alignment horizontal="center"/>
    </xf>
    <xf numFmtId="0" fontId="3" fillId="20" borderId="45" xfId="0" applyFont="1" applyFill="1" applyBorder="1" applyAlignment="1">
      <alignment horizontal="center"/>
    </xf>
    <xf numFmtId="0" fontId="3" fillId="20" borderId="111" xfId="0" applyFont="1" applyFill="1" applyBorder="1" applyAlignment="1">
      <alignment vertical="top"/>
    </xf>
    <xf numFmtId="0" fontId="3" fillId="20" borderId="44" xfId="0" applyFont="1" applyFill="1" applyBorder="1" applyAlignment="1">
      <alignment vertical="top"/>
    </xf>
    <xf numFmtId="0" fontId="3" fillId="20" borderId="44" xfId="0" applyFont="1" applyFill="1" applyBorder="1" applyAlignment="1">
      <alignment horizontal="center"/>
    </xf>
    <xf numFmtId="0" fontId="2" fillId="21" borderId="44" xfId="0" applyFont="1" applyFill="1" applyBorder="1" applyAlignment="1">
      <alignment vertical="center"/>
    </xf>
    <xf numFmtId="0" fontId="2" fillId="21" borderId="45" xfId="0" applyFont="1" applyFill="1" applyBorder="1" applyAlignment="1">
      <alignment vertical="center"/>
    </xf>
    <xf numFmtId="0" fontId="3" fillId="20" borderId="112" xfId="0" applyFont="1" applyFill="1" applyBorder="1" applyAlignment="1">
      <alignment horizontal="center" vertical="center"/>
    </xf>
    <xf numFmtId="0" fontId="3" fillId="20" borderId="112" xfId="0" applyFont="1" applyFill="1" applyBorder="1" applyAlignment="1">
      <alignment horizontal="center" vertical="top"/>
    </xf>
    <xf numFmtId="0" fontId="3" fillId="20" borderId="112" xfId="0" applyFont="1" applyFill="1" applyBorder="1" applyAlignment="1">
      <alignment horizontal="center"/>
    </xf>
    <xf numFmtId="0" fontId="2" fillId="3" borderId="113" xfId="0" applyFont="1" applyFill="1" applyBorder="1" applyAlignment="1">
      <alignment horizontal="center" vertical="center"/>
    </xf>
    <xf numFmtId="0" fontId="2" fillId="3" borderId="45" xfId="0" applyFont="1" applyFill="1" applyBorder="1" applyAlignment="1">
      <alignment vertic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1" fillId="4" borderId="114" xfId="0" applyFont="1" applyFill="1" applyBorder="1" applyAlignment="1">
      <alignment horizontal="center"/>
    </xf>
    <xf numFmtId="0" fontId="1" fillId="4" borderId="45" xfId="0" applyFont="1" applyFill="1" applyBorder="1" applyAlignment="1">
      <alignment horizontal="center"/>
    </xf>
    <xf numFmtId="0" fontId="1" fillId="4" borderId="115" xfId="0" applyFont="1" applyFill="1" applyBorder="1" applyAlignment="1">
      <alignment horizontal="center"/>
    </xf>
    <xf numFmtId="0" fontId="1" fillId="4" borderId="44" xfId="0" applyFont="1" applyFill="1" applyBorder="1" applyAlignment="1">
      <alignment horizontal="center"/>
    </xf>
    <xf numFmtId="0" fontId="1" fillId="4" borderId="114" xfId="0" applyFont="1" applyFill="1" applyBorder="1" applyAlignment="1">
      <alignment horizontal="center" vertical="top"/>
    </xf>
    <xf numFmtId="165" fontId="1" fillId="4" borderId="44" xfId="1" applyFont="1" applyFill="1" applyBorder="1" applyAlignment="1">
      <alignment horizontal="center"/>
    </xf>
    <xf numFmtId="165" fontId="1" fillId="4" borderId="45" xfId="1" applyFont="1" applyFill="1" applyBorder="1" applyAlignment="1">
      <alignment horizontal="center"/>
    </xf>
    <xf numFmtId="0" fontId="2" fillId="17" borderId="116" xfId="0" applyFont="1" applyFill="1" applyBorder="1" applyAlignment="1">
      <alignment horizontal="center" vertical="center"/>
    </xf>
    <xf numFmtId="0" fontId="2" fillId="17" borderId="117" xfId="0" applyFont="1" applyFill="1" applyBorder="1" applyAlignment="1">
      <alignment vertical="center"/>
    </xf>
    <xf numFmtId="0" fontId="2" fillId="6" borderId="44" xfId="0" applyFont="1" applyFill="1" applyBorder="1" applyAlignment="1">
      <alignment horizontal="center" vertical="center"/>
    </xf>
    <xf numFmtId="0" fontId="2" fillId="6" borderId="118" xfId="0" applyFont="1" applyFill="1" applyBorder="1" applyAlignment="1">
      <alignment vertical="center"/>
    </xf>
    <xf numFmtId="0" fontId="3" fillId="5" borderId="119" xfId="0" applyFont="1" applyFill="1" applyBorder="1" applyAlignment="1">
      <alignment horizontal="center"/>
    </xf>
    <xf numFmtId="0" fontId="3" fillId="5" borderId="45" xfId="0" applyFont="1" applyFill="1" applyBorder="1" applyAlignment="1">
      <alignment horizontal="center"/>
    </xf>
    <xf numFmtId="0" fontId="3" fillId="5" borderId="120" xfId="0" applyFont="1" applyFill="1" applyBorder="1" applyAlignment="1">
      <alignment horizontal="center"/>
    </xf>
    <xf numFmtId="0" fontId="3" fillId="5" borderId="121" xfId="0" applyFont="1" applyFill="1" applyBorder="1" applyAlignment="1">
      <alignment horizontal="center"/>
    </xf>
    <xf numFmtId="0" fontId="2" fillId="6" borderId="45" xfId="0" applyFont="1" applyFill="1" applyBorder="1" applyAlignment="1">
      <alignment vertical="center"/>
    </xf>
    <xf numFmtId="0" fontId="3" fillId="5" borderId="120" xfId="0" applyFont="1" applyFill="1" applyBorder="1" applyAlignment="1">
      <alignment horizontal="center" vertical="top"/>
    </xf>
    <xf numFmtId="0" fontId="3" fillId="5" borderId="120" xfId="0" applyFont="1" applyFill="1" applyBorder="1" applyAlignment="1">
      <alignment horizontal="center" vertical="center"/>
    </xf>
    <xf numFmtId="0" fontId="3" fillId="5" borderId="122" xfId="0" applyFont="1" applyFill="1" applyBorder="1" applyAlignment="1">
      <alignment horizontal="center"/>
    </xf>
    <xf numFmtId="0" fontId="3" fillId="5" borderId="44" xfId="0" applyFont="1" applyFill="1" applyBorder="1" applyAlignment="1">
      <alignment horizontal="center"/>
    </xf>
    <xf numFmtId="0" fontId="2" fillId="16" borderId="123" xfId="0" applyFont="1" applyFill="1" applyBorder="1" applyAlignment="1">
      <alignment horizontal="center" vertical="center"/>
    </xf>
    <xf numFmtId="0" fontId="2" fillId="16" borderId="45" xfId="0" applyFont="1" applyFill="1" applyBorder="1" applyAlignment="1">
      <alignment vertical="center"/>
    </xf>
    <xf numFmtId="0" fontId="3" fillId="14" borderId="124" xfId="0" applyFont="1" applyFill="1" applyBorder="1" applyAlignment="1">
      <alignment horizontal="center"/>
    </xf>
    <xf numFmtId="0" fontId="3" fillId="14" borderId="45" xfId="0" applyFont="1" applyFill="1" applyBorder="1" applyAlignment="1">
      <alignment horizontal="center"/>
    </xf>
    <xf numFmtId="0" fontId="3" fillId="14" borderId="44" xfId="0" applyFont="1" applyFill="1" applyBorder="1" applyAlignment="1">
      <alignment horizontal="center"/>
    </xf>
    <xf numFmtId="0" fontId="2" fillId="15" borderId="44" xfId="0" applyFont="1" applyFill="1" applyBorder="1" applyAlignment="1">
      <alignment horizontal="center" vertical="center"/>
    </xf>
    <xf numFmtId="0" fontId="2" fillId="15" borderId="45" xfId="0" applyFont="1" applyFill="1" applyBorder="1" applyAlignment="1">
      <alignment vertical="center"/>
    </xf>
    <xf numFmtId="0" fontId="3" fillId="14" borderId="125" xfId="0" applyFont="1" applyFill="1" applyBorder="1" applyAlignment="1">
      <alignment horizontal="center"/>
    </xf>
    <xf numFmtId="0" fontId="2" fillId="12" borderId="126" xfId="0" applyFont="1" applyFill="1" applyBorder="1" applyAlignment="1">
      <alignment horizontal="center" vertical="center"/>
    </xf>
    <xf numFmtId="0" fontId="2" fillId="12" borderId="127" xfId="0" applyFont="1" applyFill="1" applyBorder="1" applyAlignment="1">
      <alignment vertical="center"/>
    </xf>
    <xf numFmtId="0" fontId="1" fillId="11" borderId="46" xfId="0" applyFont="1" applyFill="1" applyBorder="1" applyAlignment="1">
      <alignment horizontal="center"/>
    </xf>
    <xf numFmtId="0" fontId="1" fillId="11" borderId="15" xfId="0" applyFont="1" applyFill="1" applyBorder="1" applyAlignment="1">
      <alignment horizontal="center"/>
    </xf>
    <xf numFmtId="0" fontId="1" fillId="11" borderId="47" xfId="0" applyFont="1" applyFill="1" applyBorder="1" applyAlignment="1">
      <alignment horizontal="center"/>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9" xfId="0" applyFont="1" applyBorder="1" applyAlignment="1" applyProtection="1">
      <alignment wrapText="1"/>
      <protection locked="0"/>
    </xf>
    <xf numFmtId="0" fontId="0" fillId="0" borderId="10" xfId="0" applyFont="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6" borderId="98" xfId="0" applyFont="1" applyFill="1" applyBorder="1" applyAlignment="1">
      <alignment horizontal="center" vertical="center" wrapText="1"/>
    </xf>
    <xf numFmtId="0" fontId="0" fillId="0" borderId="10" xfId="0" applyFont="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0" borderId="0" xfId="0" applyFont="1" applyFill="1"/>
    <xf numFmtId="0" fontId="0" fillId="11" borderId="0" xfId="0" applyFill="1" applyBorder="1" applyAlignment="1">
      <alignment horizontal="left" vertical="top"/>
    </xf>
    <xf numFmtId="0" fontId="0" fillId="11" borderId="66" xfId="0" applyFont="1" applyFill="1" applyBorder="1" applyAlignment="1">
      <alignment horizontal="left"/>
    </xf>
    <xf numFmtId="0" fontId="1" fillId="11" borderId="0" xfId="0" applyFont="1" applyFill="1" applyBorder="1" applyAlignment="1">
      <alignment horizontal="left" vertical="top"/>
    </xf>
    <xf numFmtId="0" fontId="3" fillId="20" borderId="129" xfId="0" applyFont="1" applyFill="1" applyBorder="1" applyAlignment="1">
      <alignment horizontal="center"/>
    </xf>
    <xf numFmtId="0" fontId="0" fillId="0" borderId="11" xfId="0" applyFill="1" applyBorder="1"/>
    <xf numFmtId="0" fontId="1" fillId="24" borderId="14" xfId="0" applyFont="1" applyFill="1" applyBorder="1" applyAlignment="1">
      <alignment horizontal="center"/>
    </xf>
    <xf numFmtId="0" fontId="0" fillId="24" borderId="130" xfId="0" applyFill="1" applyBorder="1"/>
    <xf numFmtId="0" fontId="1" fillId="3" borderId="54" xfId="0" applyFont="1" applyFill="1" applyBorder="1" applyAlignment="1">
      <alignment vertical="center" wrapText="1"/>
    </xf>
    <xf numFmtId="0" fontId="1" fillId="3" borderId="50" xfId="0" applyFont="1" applyFill="1" applyBorder="1" applyAlignment="1">
      <alignment vertical="center" wrapText="1"/>
    </xf>
    <xf numFmtId="0" fontId="0" fillId="0" borderId="10" xfId="0" applyBorder="1"/>
    <xf numFmtId="2" fontId="0" fillId="0" borderId="82" xfId="0" applyNumberFormat="1" applyFont="1" applyFill="1" applyBorder="1" applyAlignment="1" applyProtection="1">
      <alignment vertical="center" wrapText="1"/>
      <protection locked="0"/>
    </xf>
    <xf numFmtId="0" fontId="1" fillId="5" borderId="82" xfId="0" applyFont="1" applyFill="1" applyBorder="1" applyAlignment="1">
      <alignment horizontal="center" vertical="center" wrapText="1"/>
    </xf>
    <xf numFmtId="2" fontId="0" fillId="4" borderId="21" xfId="0" applyNumberFormat="1" applyFont="1" applyFill="1" applyBorder="1" applyAlignment="1" applyProtection="1">
      <alignment vertical="center" wrapText="1"/>
      <protection locked="0"/>
    </xf>
    <xf numFmtId="0" fontId="0" fillId="4" borderId="23" xfId="0" applyFont="1" applyFill="1" applyBorder="1" applyAlignment="1">
      <alignment vertical="center" wrapText="1"/>
    </xf>
    <xf numFmtId="0" fontId="0" fillId="4" borderId="41" xfId="0" applyFont="1" applyFill="1" applyBorder="1" applyAlignment="1">
      <alignment vertical="center" wrapText="1"/>
    </xf>
    <xf numFmtId="0" fontId="0" fillId="4" borderId="24" xfId="0" applyFont="1" applyFill="1" applyBorder="1" applyAlignment="1">
      <alignment vertical="center" wrapText="1"/>
    </xf>
    <xf numFmtId="0" fontId="3" fillId="7" borderId="83" xfId="0" applyFont="1" applyFill="1" applyBorder="1" applyAlignment="1">
      <alignment horizontal="center"/>
    </xf>
    <xf numFmtId="0" fontId="1" fillId="7" borderId="0" xfId="0" applyFont="1" applyFill="1" applyBorder="1" applyAlignment="1">
      <alignment horizontal="center" vertical="center" wrapText="1"/>
    </xf>
    <xf numFmtId="0" fontId="0" fillId="7" borderId="0" xfId="0" applyFont="1" applyFill="1" applyBorder="1" applyAlignment="1">
      <alignment horizontal="center" vertical="center" wrapText="1"/>
    </xf>
    <xf numFmtId="0" fontId="0" fillId="7" borderId="0" xfId="0" applyFill="1" applyBorder="1" applyAlignment="1">
      <alignment horizontal="center" vertical="center" wrapText="1"/>
    </xf>
    <xf numFmtId="0" fontId="1" fillId="9" borderId="13" xfId="0" applyFont="1" applyFill="1" applyBorder="1" applyAlignment="1">
      <alignment wrapText="1"/>
    </xf>
    <xf numFmtId="0" fontId="0" fillId="2" borderId="41" xfId="0" applyFill="1" applyBorder="1" applyAlignment="1">
      <alignment horizontal="left" vertical="center"/>
    </xf>
    <xf numFmtId="0" fontId="0" fillId="2" borderId="32" xfId="0" applyFill="1" applyBorder="1" applyAlignment="1">
      <alignment horizontal="left" vertical="center"/>
    </xf>
    <xf numFmtId="0" fontId="4" fillId="2" borderId="23" xfId="0" applyFont="1" applyFill="1" applyBorder="1"/>
    <xf numFmtId="0" fontId="4" fillId="2" borderId="133" xfId="0" applyFont="1" applyFill="1" applyBorder="1"/>
    <xf numFmtId="0" fontId="0" fillId="2" borderId="98" xfId="0" applyFill="1" applyBorder="1" applyAlignment="1">
      <alignment vertical="center" wrapText="1"/>
    </xf>
    <xf numFmtId="0" fontId="0" fillId="7" borderId="31" xfId="0" applyFill="1" applyBorder="1" applyAlignment="1">
      <alignment wrapText="1"/>
    </xf>
    <xf numFmtId="0" fontId="0" fillId="0" borderId="0" xfId="0" applyFill="1" applyAlignment="1">
      <alignment wrapText="1"/>
    </xf>
    <xf numFmtId="0" fontId="0" fillId="2" borderId="0" xfId="0" applyFill="1" applyBorder="1" applyAlignment="1">
      <alignment wrapText="1"/>
    </xf>
    <xf numFmtId="0" fontId="1" fillId="10" borderId="0" xfId="0" applyFont="1" applyFill="1" applyBorder="1" applyAlignment="1">
      <alignment wrapText="1"/>
    </xf>
    <xf numFmtId="0" fontId="0" fillId="10" borderId="0" xfId="0" applyFill="1" applyBorder="1" applyAlignment="1">
      <alignment wrapText="1"/>
    </xf>
    <xf numFmtId="0" fontId="1" fillId="2" borderId="3" xfId="0" applyFont="1" applyFill="1" applyBorder="1"/>
    <xf numFmtId="174" fontId="13" fillId="2" borderId="3" xfId="0" applyNumberFormat="1" applyFont="1" applyFill="1" applyBorder="1" applyAlignment="1">
      <alignment horizontal="right"/>
    </xf>
    <xf numFmtId="173" fontId="13" fillId="2" borderId="3" xfId="0" applyNumberFormat="1" applyFont="1" applyFill="1" applyBorder="1" applyAlignment="1"/>
    <xf numFmtId="175" fontId="13" fillId="2" borderId="3" xfId="0" applyNumberFormat="1" applyFont="1" applyFill="1" applyBorder="1" applyAlignment="1"/>
    <xf numFmtId="4" fontId="13" fillId="2" borderId="3" xfId="0" applyNumberFormat="1" applyFont="1" applyFill="1" applyBorder="1" applyAlignment="1"/>
    <xf numFmtId="0" fontId="0" fillId="2" borderId="41" xfId="0" applyFont="1" applyFill="1" applyBorder="1" applyAlignment="1">
      <alignment horizontal="left" vertical="center"/>
    </xf>
    <xf numFmtId="0" fontId="0" fillId="2" borderId="3" xfId="0" applyFont="1" applyFill="1" applyBorder="1"/>
    <xf numFmtId="0" fontId="0" fillId="2" borderId="82" xfId="0" applyFill="1" applyBorder="1" applyAlignment="1">
      <alignment horizontal="left" vertical="center"/>
    </xf>
    <xf numFmtId="174" fontId="13" fillId="2" borderId="3" xfId="0" applyNumberFormat="1" applyFont="1" applyFill="1" applyBorder="1" applyAlignment="1">
      <alignment wrapText="1"/>
    </xf>
    <xf numFmtId="176" fontId="13" fillId="2" borderId="3" xfId="0" applyNumberFormat="1" applyFont="1" applyFill="1" applyBorder="1" applyAlignment="1">
      <alignment wrapText="1"/>
    </xf>
    <xf numFmtId="177" fontId="13" fillId="2" borderId="3" xfId="0" applyNumberFormat="1" applyFont="1" applyFill="1" applyBorder="1" applyAlignment="1"/>
    <xf numFmtId="177" fontId="4" fillId="2" borderId="3" xfId="0" applyNumberFormat="1" applyFont="1" applyFill="1" applyBorder="1" applyAlignment="1"/>
    <xf numFmtId="0" fontId="0" fillId="2" borderId="3" xfId="0" applyFill="1" applyBorder="1" applyAlignment="1">
      <alignment horizontal="left" vertical="center"/>
    </xf>
    <xf numFmtId="175" fontId="13" fillId="2" borderId="3" xfId="0" applyNumberFormat="1" applyFont="1" applyFill="1" applyBorder="1" applyAlignment="1">
      <alignment vertical="center"/>
    </xf>
    <xf numFmtId="178" fontId="13" fillId="2" borderId="3" xfId="0" applyNumberFormat="1" applyFont="1" applyFill="1" applyBorder="1" applyAlignment="1">
      <alignment vertical="center"/>
    </xf>
    <xf numFmtId="173" fontId="0" fillId="2" borderId="3" xfId="0" applyNumberFormat="1" applyFont="1" applyFill="1" applyBorder="1" applyAlignment="1"/>
    <xf numFmtId="179" fontId="13" fillId="2" borderId="3" xfId="0" applyNumberFormat="1" applyFont="1" applyFill="1" applyBorder="1" applyAlignment="1">
      <alignment vertical="center"/>
    </xf>
    <xf numFmtId="179" fontId="13" fillId="2" borderId="3" xfId="0" applyNumberFormat="1" applyFont="1" applyFill="1" applyBorder="1" applyAlignment="1"/>
    <xf numFmtId="0" fontId="13" fillId="2" borderId="3" xfId="1" applyNumberFormat="1" applyFont="1" applyFill="1" applyBorder="1" applyAlignment="1"/>
    <xf numFmtId="4" fontId="13" fillId="2" borderId="3" xfId="1" applyNumberFormat="1" applyFont="1" applyFill="1" applyBorder="1" applyAlignment="1"/>
    <xf numFmtId="1" fontId="0" fillId="2" borderId="3" xfId="0" applyNumberFormat="1" applyFill="1" applyBorder="1" applyAlignment="1"/>
    <xf numFmtId="0" fontId="0" fillId="2" borderId="32" xfId="0" applyFill="1" applyBorder="1"/>
    <xf numFmtId="0" fontId="0" fillId="2" borderId="37" xfId="0" applyFill="1" applyBorder="1"/>
    <xf numFmtId="174" fontId="13" fillId="2" borderId="3" xfId="0" applyNumberFormat="1" applyFont="1" applyFill="1" applyBorder="1" applyAlignment="1"/>
    <xf numFmtId="178" fontId="13" fillId="2" borderId="3" xfId="0" applyNumberFormat="1" applyFont="1" applyFill="1" applyBorder="1" applyAlignment="1"/>
    <xf numFmtId="174" fontId="13" fillId="2" borderId="3" xfId="0" applyNumberFormat="1" applyFont="1" applyFill="1" applyBorder="1" applyAlignment="1">
      <alignment horizontal="right" vertical="center"/>
    </xf>
    <xf numFmtId="0" fontId="0" fillId="4" borderId="0" xfId="0" applyFont="1" applyFill="1" applyBorder="1" applyAlignment="1">
      <alignment horizontal="left" vertical="top" wrapText="1"/>
    </xf>
    <xf numFmtId="174" fontId="13" fillId="7" borderId="134" xfId="0" applyNumberFormat="1" applyFont="1" applyFill="1" applyBorder="1" applyAlignment="1">
      <alignment horizontal="right"/>
    </xf>
    <xf numFmtId="173" fontId="13" fillId="7" borderId="134" xfId="0" applyNumberFormat="1" applyFont="1" applyFill="1" applyBorder="1" applyAlignment="1">
      <alignment horizontal="right"/>
    </xf>
    <xf numFmtId="175" fontId="13" fillId="7" borderId="134" xfId="0" applyNumberFormat="1" applyFont="1" applyFill="1" applyBorder="1" applyAlignment="1">
      <alignment horizontal="right"/>
    </xf>
    <xf numFmtId="4" fontId="13" fillId="7" borderId="134" xfId="0" applyNumberFormat="1" applyFont="1" applyFill="1" applyBorder="1" applyAlignment="1">
      <alignment horizontal="right"/>
    </xf>
    <xf numFmtId="174" fontId="13" fillId="7" borderId="134" xfId="0" applyNumberFormat="1" applyFont="1" applyFill="1" applyBorder="1" applyAlignment="1">
      <alignment horizontal="right" wrapText="1"/>
    </xf>
    <xf numFmtId="176" fontId="13" fillId="7" borderId="134" xfId="0" applyNumberFormat="1" applyFont="1" applyFill="1" applyBorder="1" applyAlignment="1">
      <alignment horizontal="right" wrapText="1"/>
    </xf>
    <xf numFmtId="177" fontId="13" fillId="7" borderId="134" xfId="0" applyNumberFormat="1" applyFont="1" applyFill="1" applyBorder="1" applyAlignment="1">
      <alignment horizontal="right"/>
    </xf>
    <xf numFmtId="177" fontId="4" fillId="7" borderId="18" xfId="0" applyNumberFormat="1" applyFont="1" applyFill="1" applyBorder="1" applyAlignment="1">
      <alignment horizontal="right"/>
    </xf>
    <xf numFmtId="175" fontId="13" fillId="7" borderId="134" xfId="0" applyNumberFormat="1" applyFont="1" applyFill="1" applyBorder="1" applyAlignment="1">
      <alignment horizontal="right" vertical="center"/>
    </xf>
    <xf numFmtId="178" fontId="13" fillId="7" borderId="134" xfId="0" applyNumberFormat="1" applyFont="1" applyFill="1" applyBorder="1" applyAlignment="1">
      <alignment horizontal="right" vertical="center"/>
    </xf>
    <xf numFmtId="173" fontId="0" fillId="7" borderId="18" xfId="0" applyNumberFormat="1" applyFont="1" applyFill="1" applyBorder="1" applyAlignment="1">
      <alignment horizontal="right"/>
    </xf>
    <xf numFmtId="179" fontId="13" fillId="7" borderId="134" xfId="0" applyNumberFormat="1" applyFont="1" applyFill="1" applyBorder="1" applyAlignment="1">
      <alignment horizontal="right" vertical="center"/>
    </xf>
    <xf numFmtId="179" fontId="13" fillId="7" borderId="134" xfId="0" applyNumberFormat="1" applyFont="1" applyFill="1" applyBorder="1" applyAlignment="1">
      <alignment horizontal="right"/>
    </xf>
    <xf numFmtId="0" fontId="13" fillId="7" borderId="18" xfId="1" applyNumberFormat="1" applyFont="1" applyFill="1" applyBorder="1" applyAlignment="1">
      <alignment horizontal="right"/>
    </xf>
    <xf numFmtId="4" fontId="13" fillId="7" borderId="134" xfId="1" applyNumberFormat="1" applyFont="1" applyFill="1" applyBorder="1" applyAlignment="1">
      <alignment horizontal="right"/>
    </xf>
    <xf numFmtId="1" fontId="0" fillId="14" borderId="18" xfId="0" applyNumberFormat="1" applyFill="1" applyBorder="1" applyAlignment="1">
      <alignment horizontal="right"/>
    </xf>
    <xf numFmtId="174" fontId="13" fillId="7" borderId="135" xfId="0" applyNumberFormat="1" applyFont="1" applyFill="1" applyBorder="1" applyAlignment="1">
      <alignment horizontal="right" wrapText="1"/>
    </xf>
    <xf numFmtId="178" fontId="13" fillId="7" borderId="134" xfId="0" applyNumberFormat="1" applyFont="1" applyFill="1" applyBorder="1" applyAlignment="1">
      <alignment horizontal="right"/>
    </xf>
    <xf numFmtId="174" fontId="13" fillId="7" borderId="134" xfId="0" applyNumberFormat="1" applyFont="1" applyFill="1" applyBorder="1" applyAlignment="1">
      <alignment horizontal="right" vertical="center"/>
    </xf>
    <xf numFmtId="0" fontId="17" fillId="4" borderId="0" xfId="0" applyFont="1" applyFill="1" applyBorder="1" applyAlignment="1">
      <alignment horizontal="left" vertical="top" wrapText="1"/>
    </xf>
    <xf numFmtId="0" fontId="0" fillId="2" borderId="3" xfId="0" applyFont="1" applyFill="1" applyBorder="1" applyAlignment="1">
      <alignment horizontal="left" vertical="top" wrapText="1"/>
    </xf>
    <xf numFmtId="0" fontId="10" fillId="25" borderId="16" xfId="0" applyFont="1" applyFill="1" applyBorder="1" applyAlignment="1">
      <alignment vertical="center"/>
    </xf>
    <xf numFmtId="0" fontId="10" fillId="25" borderId="43" xfId="0" applyFont="1" applyFill="1" applyBorder="1" applyAlignment="1">
      <alignment vertical="center"/>
    </xf>
    <xf numFmtId="0" fontId="2" fillId="6" borderId="0" xfId="0" applyFont="1" applyFill="1" applyBorder="1" applyAlignment="1">
      <alignment horizontal="center" vertical="center"/>
    </xf>
    <xf numFmtId="0" fontId="1" fillId="6" borderId="45" xfId="0" applyFont="1" applyFill="1" applyBorder="1" applyAlignment="1">
      <alignment horizontal="center"/>
    </xf>
    <xf numFmtId="0" fontId="3" fillId="2" borderId="136" xfId="0" applyFont="1" applyFill="1" applyBorder="1" applyAlignment="1">
      <alignment horizontal="center"/>
    </xf>
    <xf numFmtId="0" fontId="3" fillId="2" borderId="137" xfId="0" applyFont="1" applyFill="1" applyBorder="1" applyAlignment="1">
      <alignment horizontal="center"/>
    </xf>
    <xf numFmtId="0" fontId="2" fillId="2" borderId="138" xfId="0" applyFont="1" applyFill="1" applyBorder="1" applyAlignment="1">
      <alignment vertical="center"/>
    </xf>
    <xf numFmtId="0" fontId="1" fillId="6" borderId="60" xfId="0" applyFont="1" applyFill="1" applyBorder="1" applyAlignment="1">
      <alignment horizontal="center" vertical="center" wrapText="1"/>
    </xf>
    <xf numFmtId="173" fontId="0" fillId="2" borderId="3" xfId="0" applyNumberFormat="1" applyFill="1" applyBorder="1" applyAlignment="1">
      <alignment horizontal="right"/>
    </xf>
    <xf numFmtId="172" fontId="0" fillId="2" borderId="10" xfId="0" applyNumberFormat="1" applyFill="1" applyBorder="1"/>
    <xf numFmtId="0" fontId="0" fillId="2" borderId="7" xfId="0" applyFill="1" applyBorder="1" applyAlignment="1">
      <alignment vertical="top"/>
    </xf>
    <xf numFmtId="0" fontId="0" fillId="2" borderId="3" xfId="0" applyFill="1" applyBorder="1" applyAlignment="1">
      <alignment vertical="top"/>
    </xf>
    <xf numFmtId="170" fontId="0" fillId="2" borderId="3" xfId="1" applyNumberFormat="1" applyFont="1" applyFill="1" applyBorder="1" applyAlignment="1">
      <alignment vertical="top"/>
    </xf>
    <xf numFmtId="0" fontId="0" fillId="2" borderId="9" xfId="0" applyFill="1" applyBorder="1" applyAlignment="1">
      <alignment vertical="top"/>
    </xf>
    <xf numFmtId="0" fontId="0" fillId="2" borderId="10" xfId="0" applyFill="1" applyBorder="1" applyAlignment="1">
      <alignment vertical="top"/>
    </xf>
    <xf numFmtId="170" fontId="0" fillId="2" borderId="10" xfId="1" applyNumberFormat="1" applyFont="1" applyFill="1" applyBorder="1" applyAlignment="1">
      <alignment vertical="top"/>
    </xf>
    <xf numFmtId="0" fontId="4" fillId="2" borderId="48" xfId="3" applyFont="1" applyFill="1" applyBorder="1"/>
    <xf numFmtId="0" fontId="0" fillId="2" borderId="49" xfId="0" applyFill="1" applyBorder="1"/>
    <xf numFmtId="170" fontId="0" fillId="2" borderId="49" xfId="1" applyNumberFormat="1" applyFont="1" applyFill="1" applyBorder="1"/>
    <xf numFmtId="0" fontId="0" fillId="0" borderId="51" xfId="0" applyFill="1" applyBorder="1"/>
    <xf numFmtId="0" fontId="0" fillId="12" borderId="50" xfId="0" applyFill="1" applyBorder="1"/>
    <xf numFmtId="170" fontId="0" fillId="2" borderId="3" xfId="1" applyNumberFormat="1" applyFont="1" applyFill="1" applyBorder="1" applyAlignment="1">
      <alignment horizontal="right"/>
    </xf>
    <xf numFmtId="169" fontId="0" fillId="2" borderId="98" xfId="0" applyNumberFormat="1" applyFill="1" applyBorder="1" applyAlignment="1">
      <alignment horizontal="left" vertical="center"/>
    </xf>
    <xf numFmtId="0" fontId="0" fillId="2" borderId="98" xfId="0" applyFill="1" applyBorder="1" applyAlignment="1">
      <alignment horizontal="left" vertical="center"/>
    </xf>
    <xf numFmtId="0" fontId="0" fillId="2" borderId="7" xfId="0" applyFill="1" applyBorder="1" applyAlignment="1">
      <alignment horizontal="left"/>
    </xf>
    <xf numFmtId="0" fontId="9" fillId="2" borderId="3" xfId="3" applyFill="1" applyBorder="1"/>
    <xf numFmtId="0" fontId="9" fillId="2" borderId="82" xfId="3" applyFill="1" applyBorder="1"/>
    <xf numFmtId="0" fontId="1" fillId="22" borderId="17" xfId="0" applyFont="1" applyFill="1" applyBorder="1" applyAlignment="1">
      <alignment horizontal="left" vertical="center"/>
    </xf>
    <xf numFmtId="0" fontId="0" fillId="2" borderId="18" xfId="0" applyFill="1" applyBorder="1"/>
    <xf numFmtId="0" fontId="0" fillId="2" borderId="39" xfId="0" applyFill="1" applyBorder="1"/>
    <xf numFmtId="0" fontId="1" fillId="22" borderId="16" xfId="0" applyFont="1" applyFill="1" applyBorder="1" applyAlignment="1">
      <alignment horizontal="left" vertical="center"/>
    </xf>
    <xf numFmtId="0" fontId="3" fillId="22" borderId="16" xfId="0" applyFont="1" applyFill="1" applyBorder="1" applyAlignment="1">
      <alignment horizontal="center"/>
    </xf>
    <xf numFmtId="0" fontId="3" fillId="22" borderId="43" xfId="0" applyFont="1" applyFill="1" applyBorder="1" applyAlignment="1">
      <alignment horizontal="center"/>
    </xf>
    <xf numFmtId="0" fontId="0" fillId="0" borderId="6" xfId="0" applyFont="1" applyBorder="1" applyAlignment="1">
      <alignment horizontal="left" vertical="top" wrapText="1"/>
    </xf>
    <xf numFmtId="0" fontId="0" fillId="0" borderId="140" xfId="0" applyFont="1" applyBorder="1" applyAlignment="1" applyProtection="1">
      <alignment wrapText="1"/>
      <protection locked="0"/>
    </xf>
    <xf numFmtId="0" fontId="0" fillId="2" borderId="3" xfId="0" applyFill="1" applyBorder="1" applyAlignment="1">
      <alignment horizontal="left" vertical="top" wrapText="1"/>
    </xf>
    <xf numFmtId="14" fontId="0" fillId="2" borderId="11" xfId="0" applyNumberFormat="1" applyFill="1" applyBorder="1"/>
    <xf numFmtId="0" fontId="0" fillId="2" borderId="8" xfId="0" applyFill="1" applyBorder="1" applyAlignment="1">
      <alignment horizontal="left" wrapText="1"/>
    </xf>
    <xf numFmtId="0" fontId="1" fillId="12" borderId="7" xfId="0" applyFont="1" applyFill="1" applyBorder="1" applyAlignment="1">
      <alignment vertical="top"/>
    </xf>
    <xf numFmtId="0" fontId="0" fillId="2" borderId="3" xfId="0" applyFill="1" applyBorder="1" applyAlignment="1">
      <alignment horizontal="left" vertical="top" wrapText="1"/>
    </xf>
    <xf numFmtId="0" fontId="0" fillId="2" borderId="8" xfId="0" applyFill="1" applyBorder="1" applyAlignment="1">
      <alignment horizontal="left" vertical="top" wrapText="1"/>
    </xf>
    <xf numFmtId="0" fontId="0" fillId="2" borderId="10" xfId="0" applyFill="1" applyBorder="1" applyAlignment="1">
      <alignment horizontal="left" vertical="top" wrapText="1"/>
    </xf>
    <xf numFmtId="0" fontId="0" fillId="2" borderId="11" xfId="0" applyFill="1" applyBorder="1" applyAlignment="1">
      <alignment horizontal="left" vertical="top" wrapText="1"/>
    </xf>
    <xf numFmtId="0" fontId="9" fillId="2" borderId="132" xfId="3" applyFill="1" applyBorder="1" applyAlignment="1">
      <alignment horizontal="left"/>
    </xf>
    <xf numFmtId="0" fontId="9" fillId="2" borderId="28" xfId="3" applyFill="1" applyBorder="1" applyAlignment="1">
      <alignment horizontal="left"/>
    </xf>
    <xf numFmtId="0" fontId="9" fillId="2" borderId="61" xfId="3" applyFill="1" applyBorder="1" applyAlignment="1">
      <alignment horizontal="left"/>
    </xf>
    <xf numFmtId="0" fontId="0" fillId="2" borderId="18" xfId="0" applyFill="1" applyBorder="1" applyAlignment="1">
      <alignment horizontal="left"/>
    </xf>
    <xf numFmtId="0" fontId="0" fillId="2" borderId="28" xfId="0" applyFill="1" applyBorder="1" applyAlignment="1">
      <alignment horizontal="left"/>
    </xf>
    <xf numFmtId="0" fontId="0" fillId="2" borderId="61" xfId="0" applyFill="1" applyBorder="1" applyAlignment="1">
      <alignment horizontal="left"/>
    </xf>
    <xf numFmtId="0" fontId="0" fillId="2" borderId="37" xfId="0" applyFill="1" applyBorder="1" applyAlignment="1">
      <alignment horizontal="left" vertical="top" wrapText="1"/>
    </xf>
    <xf numFmtId="0" fontId="0" fillId="2" borderId="102" xfId="0" applyFill="1" applyBorder="1" applyAlignment="1">
      <alignment horizontal="left" vertical="top" wrapText="1"/>
    </xf>
    <xf numFmtId="0" fontId="0" fillId="2" borderId="3" xfId="0" applyFill="1" applyBorder="1" applyAlignment="1">
      <alignment horizontal="left"/>
    </xf>
    <xf numFmtId="0" fontId="0" fillId="2" borderId="8" xfId="0" applyFill="1" applyBorder="1" applyAlignment="1">
      <alignment horizontal="left"/>
    </xf>
    <xf numFmtId="0" fontId="9" fillId="2" borderId="3" xfId="3" applyFill="1" applyBorder="1" applyAlignment="1">
      <alignment horizontal="left"/>
    </xf>
    <xf numFmtId="0" fontId="9" fillId="2" borderId="10" xfId="3" applyFill="1" applyBorder="1" applyAlignment="1">
      <alignment horizontal="left"/>
    </xf>
    <xf numFmtId="0" fontId="0" fillId="2" borderId="10" xfId="0" applyFill="1" applyBorder="1" applyAlignment="1">
      <alignment horizontal="left"/>
    </xf>
    <xf numFmtId="0" fontId="0" fillId="2" borderId="11" xfId="0" applyFill="1" applyBorder="1" applyAlignment="1">
      <alignment horizontal="left"/>
    </xf>
    <xf numFmtId="0" fontId="4" fillId="20" borderId="91" xfId="0" applyFont="1" applyFill="1" applyBorder="1" applyAlignment="1">
      <alignment horizontal="left" wrapText="1"/>
    </xf>
    <xf numFmtId="0" fontId="4" fillId="20" borderId="15" xfId="0" applyFont="1" applyFill="1" applyBorder="1" applyAlignment="1">
      <alignment horizontal="left" wrapText="1"/>
    </xf>
    <xf numFmtId="0" fontId="1" fillId="22" borderId="5" xfId="0" applyFont="1" applyFill="1" applyBorder="1" applyAlignment="1">
      <alignment horizontal="center" vertical="center"/>
    </xf>
    <xf numFmtId="0" fontId="1" fillId="22" borderId="6" xfId="0" applyFont="1" applyFill="1" applyBorder="1" applyAlignment="1">
      <alignment horizontal="center" vertical="center"/>
    </xf>
    <xf numFmtId="0" fontId="4" fillId="2" borderId="3" xfId="3" applyFont="1" applyFill="1" applyBorder="1" applyAlignment="1">
      <alignment horizontal="left"/>
    </xf>
    <xf numFmtId="0" fontId="0" fillId="2" borderId="12" xfId="0" applyFill="1" applyBorder="1" applyAlignment="1">
      <alignment horizontal="left" vertical="top"/>
    </xf>
    <xf numFmtId="0" fontId="0" fillId="2" borderId="13" xfId="0" applyFill="1" applyBorder="1" applyAlignment="1">
      <alignment horizontal="left" vertical="top"/>
    </xf>
    <xf numFmtId="0" fontId="0" fillId="2" borderId="14" xfId="0" applyFill="1" applyBorder="1" applyAlignment="1">
      <alignment horizontal="left" vertical="top"/>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4" borderId="0" xfId="0" applyFont="1" applyFill="1" applyBorder="1" applyAlignment="1">
      <alignment horizontal="left" vertical="top" wrapText="1"/>
    </xf>
    <xf numFmtId="0" fontId="4" fillId="5" borderId="15" xfId="0" applyFont="1" applyFill="1" applyBorder="1" applyAlignment="1">
      <alignment horizontal="left" vertical="top" wrapText="1"/>
    </xf>
    <xf numFmtId="0" fontId="0" fillId="11" borderId="66" xfId="0" applyFill="1" applyBorder="1" applyAlignment="1">
      <alignment horizontal="left" vertical="top" wrapText="1"/>
    </xf>
    <xf numFmtId="0" fontId="0" fillId="11" borderId="0" xfId="0" applyFill="1" applyBorder="1" applyAlignment="1">
      <alignment horizontal="left" vertical="top" wrapText="1"/>
    </xf>
    <xf numFmtId="0" fontId="3" fillId="5" borderId="79" xfId="0" applyFont="1" applyFill="1" applyBorder="1" applyAlignment="1">
      <alignment horizontal="left"/>
    </xf>
    <xf numFmtId="0" fontId="3" fillId="5" borderId="0" xfId="0" applyFont="1" applyFill="1" applyBorder="1" applyAlignment="1">
      <alignment horizontal="left"/>
    </xf>
    <xf numFmtId="0" fontId="4" fillId="5" borderId="78" xfId="0" applyFont="1" applyFill="1" applyBorder="1" applyAlignment="1">
      <alignment horizontal="left" vertical="top" wrapText="1"/>
    </xf>
    <xf numFmtId="0" fontId="4" fillId="14" borderId="74" xfId="0" applyFont="1" applyFill="1" applyBorder="1" applyAlignment="1">
      <alignment horizontal="left" vertical="top" wrapText="1"/>
    </xf>
    <xf numFmtId="0" fontId="4" fillId="14" borderId="15" xfId="0" applyFont="1" applyFill="1" applyBorder="1" applyAlignment="1">
      <alignment horizontal="left" vertical="top" wrapText="1"/>
    </xf>
    <xf numFmtId="0" fontId="4" fillId="14" borderId="74" xfId="0" applyFont="1" applyFill="1" applyBorder="1" applyAlignment="1">
      <alignment horizontal="left" wrapText="1"/>
    </xf>
    <xf numFmtId="0" fontId="4" fillId="14" borderId="15" xfId="0" applyFont="1" applyFill="1" applyBorder="1" applyAlignment="1">
      <alignment horizontal="left" wrapText="1"/>
    </xf>
    <xf numFmtId="0" fontId="4" fillId="5" borderId="78" xfId="0" applyFont="1" applyFill="1" applyBorder="1" applyAlignment="1">
      <alignment horizontal="left" vertical="top"/>
    </xf>
    <xf numFmtId="0" fontId="4" fillId="5" borderId="15" xfId="0" applyFont="1" applyFill="1" applyBorder="1" applyAlignment="1">
      <alignment horizontal="left" vertical="top"/>
    </xf>
    <xf numFmtId="0" fontId="3" fillId="5" borderId="80" xfId="0" applyFont="1" applyFill="1" applyBorder="1" applyAlignment="1">
      <alignment horizontal="left" wrapText="1"/>
    </xf>
    <xf numFmtId="0" fontId="3" fillId="5" borderId="16" xfId="0" applyFont="1" applyFill="1" applyBorder="1" applyAlignment="1">
      <alignment horizontal="left" wrapText="1"/>
    </xf>
    <xf numFmtId="0" fontId="0" fillId="2" borderId="12" xfId="0" applyFont="1" applyFill="1" applyBorder="1" applyAlignment="1">
      <alignment horizontal="left" vertical="top" wrapText="1"/>
    </xf>
    <xf numFmtId="169" fontId="4" fillId="5" borderId="78"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4" fillId="5" borderId="0" xfId="0" applyFont="1" applyFill="1" applyBorder="1" applyAlignment="1">
      <alignment horizontal="left" vertical="top" wrapText="1"/>
    </xf>
    <xf numFmtId="0" fontId="1" fillId="4" borderId="85" xfId="0" applyFont="1" applyFill="1" applyBorder="1" applyAlignment="1">
      <alignment horizontal="left" vertical="top"/>
    </xf>
    <xf numFmtId="0" fontId="1" fillId="4" borderId="0" xfId="0" applyFont="1" applyFill="1" applyBorder="1" applyAlignment="1">
      <alignment horizontal="left" vertical="top"/>
    </xf>
    <xf numFmtId="0" fontId="3" fillId="5" borderId="80" xfId="0" applyFont="1" applyFill="1" applyBorder="1" applyAlignment="1">
      <alignment horizontal="left"/>
    </xf>
    <xf numFmtId="0" fontId="3" fillId="5" borderId="16" xfId="0" applyFont="1" applyFill="1" applyBorder="1" applyAlignment="1">
      <alignment horizontal="left"/>
    </xf>
    <xf numFmtId="0" fontId="4" fillId="5" borderId="79" xfId="0" applyFont="1" applyFill="1" applyBorder="1" applyAlignment="1">
      <alignment horizontal="left" vertical="top" wrapText="1"/>
    </xf>
    <xf numFmtId="0" fontId="0" fillId="4" borderId="15" xfId="0" applyFont="1" applyFill="1" applyBorder="1" applyAlignment="1">
      <alignment horizontal="left" vertical="top" wrapText="1"/>
    </xf>
    <xf numFmtId="0" fontId="1" fillId="4" borderId="85"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3" borderId="51"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0" fillId="4" borderId="88" xfId="0" applyFill="1" applyBorder="1" applyAlignment="1">
      <alignment horizontal="left" vertical="top" wrapText="1"/>
    </xf>
    <xf numFmtId="0" fontId="0" fillId="4" borderId="15" xfId="0" applyFill="1" applyBorder="1" applyAlignment="1">
      <alignment horizontal="left" vertical="top" wrapText="1"/>
    </xf>
    <xf numFmtId="0" fontId="1" fillId="4" borderId="85" xfId="0" applyFont="1" applyFill="1" applyBorder="1" applyAlignment="1">
      <alignment horizontal="left"/>
    </xf>
    <xf numFmtId="0" fontId="1" fillId="4" borderId="0" xfId="0" applyFont="1" applyFill="1" applyBorder="1" applyAlignment="1">
      <alignment horizontal="left"/>
    </xf>
    <xf numFmtId="0" fontId="3" fillId="20" borderId="95" xfId="0" applyFont="1" applyFill="1" applyBorder="1" applyAlignment="1">
      <alignment horizontal="left" vertical="center" wrapText="1"/>
    </xf>
    <xf numFmtId="0" fontId="3" fillId="20" borderId="0" xfId="0" applyFont="1" applyFill="1" applyBorder="1" applyAlignment="1">
      <alignment horizontal="left" vertical="center" wrapText="1"/>
    </xf>
    <xf numFmtId="0" fontId="10" fillId="25" borderId="42" xfId="0" applyFont="1" applyFill="1" applyBorder="1" applyAlignment="1">
      <alignment horizontal="right" vertical="center"/>
    </xf>
    <xf numFmtId="0" fontId="10" fillId="25" borderId="16" xfId="0" applyFont="1" applyFill="1" applyBorder="1" applyAlignment="1">
      <alignment horizontal="right" vertical="center"/>
    </xf>
    <xf numFmtId="0" fontId="3" fillId="20" borderId="93" xfId="0" applyFont="1" applyFill="1" applyBorder="1" applyAlignment="1">
      <alignment horizontal="left" wrapText="1"/>
    </xf>
    <xf numFmtId="0" fontId="3" fillId="20" borderId="16" xfId="0" applyFont="1" applyFill="1" applyBorder="1" applyAlignment="1">
      <alignment horizontal="left" wrapText="1"/>
    </xf>
    <xf numFmtId="0" fontId="0" fillId="11" borderId="66" xfId="0" applyFill="1" applyBorder="1" applyAlignment="1">
      <alignment horizontal="left" vertical="top"/>
    </xf>
    <xf numFmtId="0" fontId="0" fillId="11" borderId="0" xfId="0" applyFill="1" applyBorder="1" applyAlignment="1">
      <alignment horizontal="left" vertical="top"/>
    </xf>
    <xf numFmtId="0" fontId="0" fillId="11" borderId="99" xfId="0" applyFill="1" applyBorder="1" applyAlignment="1">
      <alignment horizontal="left" vertical="top" wrapText="1"/>
    </xf>
    <xf numFmtId="0" fontId="0" fillId="11"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wrapText="1"/>
    </xf>
    <xf numFmtId="0" fontId="0" fillId="2" borderId="14" xfId="0" applyNumberFormat="1" applyFill="1" applyBorder="1" applyAlignment="1">
      <alignment horizontal="left" vertical="top" wrapText="1"/>
    </xf>
    <xf numFmtId="0" fontId="3" fillId="20" borderId="95" xfId="0" applyFont="1" applyFill="1" applyBorder="1" applyAlignment="1">
      <alignment horizontal="left" wrapText="1"/>
    </xf>
    <xf numFmtId="0" fontId="3" fillId="20" borderId="0" xfId="0" applyFont="1" applyFill="1" applyBorder="1" applyAlignment="1">
      <alignment horizontal="left" wrapText="1"/>
    </xf>
    <xf numFmtId="0" fontId="12" fillId="20" borderId="0" xfId="0" applyFont="1" applyFill="1" applyBorder="1" applyAlignment="1">
      <alignment horizontal="left" wrapText="1"/>
    </xf>
    <xf numFmtId="0" fontId="4" fillId="20" borderId="91" xfId="0" applyFont="1" applyFill="1" applyBorder="1" applyAlignment="1">
      <alignment horizontal="left" vertical="top" wrapText="1"/>
    </xf>
    <xf numFmtId="0" fontId="4" fillId="20" borderId="15" xfId="0" applyFont="1" applyFill="1" applyBorder="1" applyAlignment="1">
      <alignment horizontal="left" vertical="top" wrapText="1"/>
    </xf>
    <xf numFmtId="0" fontId="3" fillId="20" borderId="93" xfId="0" applyFont="1" applyFill="1" applyBorder="1" applyAlignment="1">
      <alignment horizontal="left"/>
    </xf>
    <xf numFmtId="0" fontId="3" fillId="20" borderId="16" xfId="0" applyFont="1" applyFill="1" applyBorder="1" applyAlignment="1">
      <alignment horizontal="left"/>
    </xf>
    <xf numFmtId="0" fontId="0" fillId="4" borderId="85" xfId="0" applyFont="1" applyFill="1" applyBorder="1" applyAlignment="1">
      <alignment horizontal="left" vertical="top" wrapText="1"/>
    </xf>
    <xf numFmtId="0" fontId="1" fillId="6" borderId="51" xfId="0" applyFont="1" applyFill="1" applyBorder="1" applyAlignment="1">
      <alignment horizontal="center" vertical="center" wrapText="1"/>
    </xf>
    <xf numFmtId="0" fontId="1" fillId="6" borderId="14" xfId="0" applyFont="1" applyFill="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2" fontId="0" fillId="0" borderId="37" xfId="0" applyNumberFormat="1" applyFont="1" applyFill="1" applyBorder="1" applyAlignment="1" applyProtection="1">
      <alignment horizontal="center" vertical="center" wrapText="1"/>
      <protection locked="0"/>
    </xf>
    <xf numFmtId="49" fontId="0" fillId="0" borderId="19" xfId="0" applyNumberFormat="1" applyFont="1" applyBorder="1" applyAlignment="1">
      <alignment horizontal="center" vertical="center" wrapText="1"/>
    </xf>
    <xf numFmtId="49" fontId="0" fillId="0" borderId="128" xfId="0" applyNumberFormat="1" applyFont="1" applyBorder="1" applyAlignment="1">
      <alignment horizontal="center" vertical="center" wrapText="1"/>
    </xf>
    <xf numFmtId="49" fontId="0" fillId="0" borderId="24" xfId="0" applyNumberFormat="1" applyFont="1" applyBorder="1" applyAlignment="1">
      <alignment horizontal="center" vertical="center" wrapText="1"/>
    </xf>
    <xf numFmtId="0" fontId="0" fillId="0" borderId="139" xfId="0" applyFont="1" applyBorder="1" applyAlignment="1">
      <alignment horizontal="center" vertical="center" wrapText="1"/>
    </xf>
    <xf numFmtId="0" fontId="0" fillId="0" borderId="24" xfId="0" applyFont="1" applyBorder="1" applyAlignment="1">
      <alignment horizontal="center" vertical="center" wrapText="1"/>
    </xf>
    <xf numFmtId="2" fontId="0" fillId="0" borderId="10"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0" fillId="0" borderId="42"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43" xfId="0" applyFont="1" applyFill="1" applyBorder="1" applyAlignment="1">
      <alignment horizontal="left" vertical="top" wrapText="1"/>
    </xf>
    <xf numFmtId="0" fontId="0" fillId="0" borderId="44"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45" xfId="0" applyFont="1" applyFill="1" applyBorder="1" applyAlignment="1">
      <alignment horizontal="left" vertical="top" wrapText="1"/>
    </xf>
    <xf numFmtId="0" fontId="0" fillId="0" borderId="46"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47" xfId="0" applyFont="1" applyFill="1" applyBorder="1" applyAlignment="1">
      <alignment horizontal="left" vertical="top" wrapText="1"/>
    </xf>
    <xf numFmtId="0" fontId="1" fillId="0" borderId="42"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43" xfId="0" applyFont="1" applyFill="1" applyBorder="1" applyAlignment="1">
      <alignment horizontal="left" vertical="top" wrapText="1"/>
    </xf>
    <xf numFmtId="0" fontId="1" fillId="0" borderId="44"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45" xfId="0" applyFont="1" applyFill="1" applyBorder="1" applyAlignment="1">
      <alignment horizontal="left" vertical="top" wrapText="1"/>
    </xf>
    <xf numFmtId="0" fontId="1" fillId="0" borderId="46"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47" xfId="0" applyFont="1" applyFill="1" applyBorder="1" applyAlignment="1">
      <alignment horizontal="left" vertical="top" wrapText="1"/>
    </xf>
    <xf numFmtId="0" fontId="0" fillId="0" borderId="19"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22" xfId="0" applyFont="1" applyBorder="1" applyAlignment="1">
      <alignment horizontal="center" vertical="center" wrapText="1"/>
    </xf>
    <xf numFmtId="0" fontId="1" fillId="6" borderId="52" xfId="0" applyFont="1" applyFill="1" applyBorder="1" applyAlignment="1">
      <alignment horizontal="center" vertical="center" wrapText="1"/>
    </xf>
    <xf numFmtId="0" fontId="1" fillId="9" borderId="13" xfId="0" applyFont="1" applyFill="1" applyBorder="1" applyAlignment="1">
      <alignment wrapText="1"/>
    </xf>
    <xf numFmtId="0" fontId="0" fillId="0" borderId="10" xfId="0" applyBorder="1" applyAlignment="1">
      <alignment wrapText="1"/>
    </xf>
    <xf numFmtId="0" fontId="1" fillId="9" borderId="5" xfId="0" applyFont="1" applyFill="1" applyBorder="1" applyAlignment="1">
      <alignment horizontal="center" vertical="center" wrapText="1"/>
    </xf>
    <xf numFmtId="0" fontId="0" fillId="0" borderId="37" xfId="0" applyFill="1" applyBorder="1" applyAlignment="1">
      <alignment wrapText="1"/>
    </xf>
    <xf numFmtId="0" fontId="0" fillId="0" borderId="10" xfId="0" applyFill="1" applyBorder="1" applyAlignment="1">
      <alignment vertical="top" wrapText="1"/>
    </xf>
    <xf numFmtId="0" fontId="1" fillId="9" borderId="6" xfId="0" applyFont="1" applyFill="1" applyBorder="1" applyAlignment="1">
      <alignment horizontal="center" vertical="center" wrapText="1"/>
    </xf>
    <xf numFmtId="0" fontId="0" fillId="0" borderId="102" xfId="0" applyFill="1" applyBorder="1" applyAlignment="1">
      <alignment wrapText="1"/>
    </xf>
    <xf numFmtId="0" fontId="0" fillId="0" borderId="11" xfId="0" applyFill="1" applyBorder="1" applyAlignment="1">
      <alignment vertical="top" wrapText="1"/>
    </xf>
    <xf numFmtId="49" fontId="0" fillId="0" borderId="37" xfId="0" applyNumberFormat="1" applyFont="1" applyBorder="1" applyAlignment="1">
      <alignment horizontal="left" vertical="top" wrapText="1"/>
    </xf>
    <xf numFmtId="0" fontId="0" fillId="0" borderId="42" xfId="0" applyFill="1" applyBorder="1" applyAlignment="1">
      <alignment horizontal="left" vertical="top" wrapText="1"/>
    </xf>
    <xf numFmtId="0" fontId="0" fillId="0" borderId="16" xfId="0" applyFill="1" applyBorder="1" applyAlignment="1">
      <alignment horizontal="left" vertical="top" wrapText="1"/>
    </xf>
    <xf numFmtId="0" fontId="0" fillId="0" borderId="43" xfId="0" applyFill="1" applyBorder="1" applyAlignment="1">
      <alignment horizontal="left" vertical="top" wrapText="1"/>
    </xf>
    <xf numFmtId="0" fontId="0" fillId="0" borderId="44" xfId="0" applyFill="1" applyBorder="1" applyAlignment="1">
      <alignment horizontal="left" vertical="top" wrapText="1"/>
    </xf>
    <xf numFmtId="0" fontId="0" fillId="0" borderId="0" xfId="0" applyFill="1" applyBorder="1" applyAlignment="1">
      <alignment horizontal="left" vertical="top" wrapText="1"/>
    </xf>
    <xf numFmtId="0" fontId="0" fillId="0" borderId="45" xfId="0" applyFill="1" applyBorder="1" applyAlignment="1">
      <alignment horizontal="left" vertical="top" wrapText="1"/>
    </xf>
    <xf numFmtId="0" fontId="0" fillId="0" borderId="46" xfId="0" applyFill="1" applyBorder="1" applyAlignment="1">
      <alignment horizontal="left" vertical="top" wrapText="1"/>
    </xf>
    <xf numFmtId="0" fontId="0" fillId="0" borderId="15" xfId="0" applyFill="1" applyBorder="1" applyAlignment="1">
      <alignment horizontal="left" vertical="top" wrapText="1"/>
    </xf>
    <xf numFmtId="0" fontId="0" fillId="0" borderId="47" xfId="0" applyFill="1" applyBorder="1" applyAlignment="1">
      <alignment horizontal="left" vertical="top" wrapText="1"/>
    </xf>
    <xf numFmtId="0" fontId="0" fillId="0" borderId="34" xfId="0" applyFont="1" applyBorder="1" applyAlignment="1">
      <alignment vertical="top" wrapText="1"/>
    </xf>
    <xf numFmtId="0" fontId="0" fillId="0" borderId="3" xfId="0" applyFont="1" applyBorder="1" applyAlignment="1">
      <alignment vertical="top" wrapText="1"/>
    </xf>
    <xf numFmtId="0" fontId="0" fillId="0" borderId="10" xfId="0" applyFont="1" applyBorder="1" applyAlignment="1">
      <alignment vertical="top" wrapText="1"/>
    </xf>
    <xf numFmtId="0" fontId="0" fillId="0" borderId="37" xfId="0" applyBorder="1" applyAlignment="1">
      <alignment wrapText="1"/>
    </xf>
    <xf numFmtId="0" fontId="0" fillId="0" borderId="63" xfId="0" applyFont="1" applyBorder="1" applyAlignment="1">
      <alignment horizontal="center" vertical="center" wrapText="1"/>
    </xf>
    <xf numFmtId="0" fontId="0" fillId="0" borderId="18" xfId="0" applyBorder="1" applyAlignment="1">
      <alignment horizontal="center" vertical="center" wrapText="1"/>
    </xf>
    <xf numFmtId="0" fontId="0" fillId="0" borderId="61" xfId="0" applyBorder="1" applyAlignment="1">
      <alignment horizontal="center" vertical="center" wrapText="1"/>
    </xf>
    <xf numFmtId="0" fontId="0" fillId="0" borderId="10" xfId="0" applyFill="1" applyBorder="1" applyAlignment="1">
      <alignment horizontal="center" vertical="center"/>
    </xf>
    <xf numFmtId="0" fontId="0" fillId="0" borderId="131" xfId="0" applyFont="1" applyBorder="1" applyAlignment="1">
      <alignment horizontal="center" vertical="center" wrapText="1"/>
    </xf>
  </cellXfs>
  <cellStyles count="4">
    <cellStyle name="Comma" xfId="1" builtinId="3"/>
    <cellStyle name="Currency" xfId="2" builtinId="4"/>
    <cellStyle name="Hyperlink" xfId="3" builtinId="8"/>
    <cellStyle name="Normal" xfId="0" builtinId="0"/>
  </cellStyles>
  <dxfs count="1">
    <dxf>
      <fill>
        <patternFill>
          <bgColor theme="0" tint="-0.14996795556505021"/>
        </patternFill>
      </fill>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1</xdr:col>
          <xdr:colOff>914400</xdr:colOff>
          <xdr:row>40</xdr:row>
          <xdr:rowOff>685800</xdr:rowOff>
        </xdr:to>
        <xdr:sp macro="" textlink="">
          <xdr:nvSpPr>
            <xdr:cNvPr id="3073" name="Object 1" hidden="1">
              <a:extLst>
                <a:ext uri="{63B3BB69-23CF-44E3-9099-C40C66FF867C}">
                  <a14:compatExt spid="_x0000_s307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1</xdr:col>
          <xdr:colOff>914400</xdr:colOff>
          <xdr:row>44</xdr:row>
          <xdr:rowOff>685800</xdr:rowOff>
        </xdr:to>
        <xdr:sp macro="" textlink="">
          <xdr:nvSpPr>
            <xdr:cNvPr id="3074" name="Object 2" hidden="1">
              <a:extLst>
                <a:ext uri="{63B3BB69-23CF-44E3-9099-C40C66FF867C}">
                  <a14:compatExt spid="_x0000_s307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
      <sheetName val="Recommended - Wider Influence"/>
      <sheetName val="LACO2 data"/>
      <sheetName val="Sheet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taff.napier.ac.uk/services/facilities/sustainability/Pages/Environmental-Management-System.aspx" TargetMode="External"/><Relationship Id="rId13" Type="http://schemas.openxmlformats.org/officeDocument/2006/relationships/printerSettings" Target="../printerSettings/printerSettings1.bin"/><Relationship Id="rId18" Type="http://schemas.openxmlformats.org/officeDocument/2006/relationships/package" Target="../embeddings/Microsoft_Word_Document1.docx"/><Relationship Id="rId3" Type="http://schemas.openxmlformats.org/officeDocument/2006/relationships/hyperlink" Target="https://staff.napier.ac.uk/services/principal/strategy/Pages/universitystrategies.aspx" TargetMode="External"/><Relationship Id="rId7" Type="http://schemas.openxmlformats.org/officeDocument/2006/relationships/hyperlink" Target="https://staff.napier.ac.uk/services/facilities/sustainability/Pages/Environmental-Management-System.aspx" TargetMode="External"/><Relationship Id="rId12" Type="http://schemas.openxmlformats.org/officeDocument/2006/relationships/hyperlink" Target="http://www.napier.ac.uk/environment%20(update%20including%20Strategy%20will%20be%20live%20within%20the%20start%20of%20the%20calendar%20year)." TargetMode="External"/><Relationship Id="rId17" Type="http://schemas.openxmlformats.org/officeDocument/2006/relationships/image" Target="../media/image1.emf"/><Relationship Id="rId2" Type="http://schemas.openxmlformats.org/officeDocument/2006/relationships/hyperlink" Target="https://staff.napier.ac.uk/services/principal/strategy/Pages/universitystrategies.aspx" TargetMode="External"/><Relationship Id="rId16" Type="http://schemas.openxmlformats.org/officeDocument/2006/relationships/package" Target="../embeddings/Microsoft_Word_Document.docx"/><Relationship Id="rId1" Type="http://schemas.openxmlformats.org/officeDocument/2006/relationships/hyperlink" Target="https://staff.napier.ac.uk/services/facilities/sustainability/Pages/Environmental-Management-System.aspx" TargetMode="External"/><Relationship Id="rId6" Type="http://schemas.openxmlformats.org/officeDocument/2006/relationships/hyperlink" Target="https://staff.napier.ac.uk/services/facilities/sustainability/Pages/Environmental-Management-System.aspx" TargetMode="External"/><Relationship Id="rId11" Type="http://schemas.openxmlformats.org/officeDocument/2006/relationships/hyperlink" Target="https://staff.napier.ac.uk/services/facilities/sustainability/Pages/Environmental-Management-System.aspx" TargetMode="External"/><Relationship Id="rId5" Type="http://schemas.openxmlformats.org/officeDocument/2006/relationships/hyperlink" Target="https://staff.napier.ac.uk/services/facilities/sustainability/Pages/Environmental-Management-System.aspx" TargetMode="External"/><Relationship Id="rId15" Type="http://schemas.openxmlformats.org/officeDocument/2006/relationships/vmlDrawing" Target="../drawings/vmlDrawing1.vml"/><Relationship Id="rId10" Type="http://schemas.openxmlformats.org/officeDocument/2006/relationships/hyperlink" Target="https://staff.napier.ac.uk/services/facilities/sustainability/Pages/Environmental-Management-System.aspx" TargetMode="External"/><Relationship Id="rId19" Type="http://schemas.openxmlformats.org/officeDocument/2006/relationships/image" Target="../media/image2.emf"/><Relationship Id="rId4" Type="http://schemas.openxmlformats.org/officeDocument/2006/relationships/hyperlink" Target="https://staff.napier.ac.uk/services/facilities/sustainability/Pages/Environmental-Management-System.aspx" TargetMode="External"/><Relationship Id="rId9" Type="http://schemas.openxmlformats.org/officeDocument/2006/relationships/hyperlink" Target="https://staff.napier.ac.uk/services/facilities/sustainability/Pages/Environmental-Management-System.aspx"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00"/>
  <sheetViews>
    <sheetView tabSelected="1" zoomScale="80" zoomScaleNormal="80" workbookViewId="0">
      <selection activeCell="D396" sqref="D396"/>
    </sheetView>
  </sheetViews>
  <sheetFormatPr defaultColWidth="9.28515625" defaultRowHeight="15" x14ac:dyDescent="0.25"/>
  <cols>
    <col min="1" max="1" width="8" style="84" customWidth="1"/>
    <col min="2" max="2" width="41.5703125" style="84" customWidth="1"/>
    <col min="3" max="3" width="25.5703125" style="84" customWidth="1"/>
    <col min="4" max="4" width="27.7109375" style="84" customWidth="1"/>
    <col min="5" max="5" width="22.28515625" style="84" customWidth="1"/>
    <col min="6" max="6" width="21.7109375" style="84" customWidth="1"/>
    <col min="7" max="7" width="15.42578125" style="84" customWidth="1"/>
    <col min="8" max="8" width="14.42578125" style="84" customWidth="1"/>
    <col min="9" max="9" width="16.28515625" style="84" customWidth="1"/>
    <col min="10" max="11" width="16.7109375" style="84" customWidth="1"/>
    <col min="12" max="12" width="20.7109375" style="84" customWidth="1"/>
    <col min="13" max="13" width="21.28515625" style="84" customWidth="1"/>
    <col min="14" max="14" width="19" style="84" customWidth="1"/>
    <col min="15" max="16384" width="9.28515625" style="84"/>
  </cols>
  <sheetData>
    <row r="1" spans="1:15" ht="33.75" customHeight="1" x14ac:dyDescent="0.25">
      <c r="A1" s="501" t="s">
        <v>799</v>
      </c>
      <c r="B1" s="502"/>
      <c r="C1" s="502"/>
      <c r="D1" s="502"/>
      <c r="E1" s="502"/>
      <c r="F1" s="502"/>
      <c r="G1" s="502"/>
      <c r="H1" s="502"/>
      <c r="I1" s="502"/>
      <c r="J1" s="396"/>
      <c r="K1" s="396"/>
      <c r="L1" s="396"/>
      <c r="M1" s="397"/>
      <c r="N1" s="143"/>
      <c r="O1" s="143"/>
    </row>
    <row r="2" spans="1:15" ht="30" customHeight="1" x14ac:dyDescent="0.25">
      <c r="A2" s="398" t="s">
        <v>582</v>
      </c>
      <c r="B2" s="113" t="s">
        <v>568</v>
      </c>
      <c r="C2" s="113"/>
      <c r="D2" s="113"/>
      <c r="E2" s="113"/>
      <c r="F2" s="113"/>
      <c r="G2" s="113"/>
      <c r="H2" s="113"/>
      <c r="I2" s="113"/>
      <c r="J2" s="113"/>
      <c r="K2" s="113"/>
      <c r="L2" s="113"/>
      <c r="M2" s="399"/>
      <c r="N2" s="143"/>
      <c r="O2" s="143"/>
    </row>
    <row r="3" spans="1:15" ht="31.7" customHeight="1" x14ac:dyDescent="0.25">
      <c r="A3" s="249" t="s">
        <v>223</v>
      </c>
      <c r="B3" s="98" t="s">
        <v>569</v>
      </c>
      <c r="C3" s="90"/>
      <c r="D3" s="85"/>
      <c r="E3" s="85"/>
      <c r="F3" s="85"/>
      <c r="G3" s="85"/>
      <c r="H3" s="85"/>
      <c r="I3" s="85"/>
      <c r="J3" s="85"/>
      <c r="K3" s="85"/>
      <c r="L3" s="85"/>
      <c r="M3" s="251"/>
      <c r="N3" s="143"/>
    </row>
    <row r="4" spans="1:15" ht="20.25" customHeight="1" thickBot="1" x14ac:dyDescent="0.3">
      <c r="A4" s="250"/>
      <c r="B4" s="100" t="s">
        <v>570</v>
      </c>
      <c r="C4" s="228"/>
      <c r="D4" s="85"/>
      <c r="E4" s="85"/>
      <c r="F4" s="85"/>
      <c r="G4" s="85"/>
      <c r="H4" s="85"/>
      <c r="I4" s="85"/>
      <c r="J4" s="85"/>
      <c r="K4" s="85"/>
      <c r="L4" s="85"/>
      <c r="M4" s="251"/>
      <c r="N4" s="143"/>
    </row>
    <row r="5" spans="1:15" ht="24" customHeight="1" thickBot="1" x14ac:dyDescent="0.3">
      <c r="A5" s="252"/>
      <c r="B5" s="342" t="s">
        <v>800</v>
      </c>
      <c r="C5" s="227"/>
      <c r="D5" s="85"/>
      <c r="E5" s="85"/>
      <c r="F5" s="85"/>
      <c r="G5" s="85"/>
      <c r="H5" s="85"/>
      <c r="I5" s="85"/>
      <c r="J5" s="85"/>
      <c r="K5" s="85"/>
      <c r="L5" s="85"/>
      <c r="M5" s="251"/>
      <c r="N5" s="143"/>
    </row>
    <row r="6" spans="1:15" ht="27.95" customHeight="1" x14ac:dyDescent="0.25">
      <c r="A6" s="253" t="s">
        <v>222</v>
      </c>
      <c r="B6" s="101" t="s">
        <v>571</v>
      </c>
      <c r="C6" s="87"/>
      <c r="D6" s="85"/>
      <c r="E6" s="85"/>
      <c r="F6" s="85"/>
      <c r="G6" s="85"/>
      <c r="H6" s="85"/>
      <c r="I6" s="85"/>
      <c r="J6" s="85"/>
      <c r="K6" s="85"/>
      <c r="L6" s="85"/>
      <c r="M6" s="251"/>
      <c r="N6" s="143"/>
    </row>
    <row r="7" spans="1:15" ht="18" customHeight="1" thickBot="1" x14ac:dyDescent="0.3">
      <c r="A7" s="253"/>
      <c r="B7" s="100" t="s">
        <v>221</v>
      </c>
      <c r="C7" s="87"/>
      <c r="D7" s="85"/>
      <c r="E7" s="85"/>
      <c r="F7" s="85"/>
      <c r="G7" s="85"/>
      <c r="H7" s="85"/>
      <c r="I7" s="85"/>
      <c r="J7" s="85"/>
      <c r="K7" s="85"/>
      <c r="L7" s="85"/>
      <c r="M7" s="251"/>
      <c r="N7" s="143"/>
    </row>
    <row r="8" spans="1:15" ht="24" customHeight="1" thickBot="1" x14ac:dyDescent="0.3">
      <c r="A8" s="252"/>
      <c r="B8" s="226" t="s">
        <v>709</v>
      </c>
      <c r="C8" s="220"/>
      <c r="D8" s="85"/>
      <c r="E8" s="85"/>
      <c r="F8" s="85"/>
      <c r="G8" s="85"/>
      <c r="H8" s="85"/>
      <c r="I8" s="85"/>
      <c r="J8" s="85"/>
      <c r="K8" s="85"/>
      <c r="L8" s="85"/>
      <c r="M8" s="251"/>
      <c r="N8" s="143"/>
    </row>
    <row r="9" spans="1:15" ht="28.5" customHeight="1" thickBot="1" x14ac:dyDescent="0.3">
      <c r="A9" s="253" t="s">
        <v>220</v>
      </c>
      <c r="B9" s="98" t="s">
        <v>572</v>
      </c>
      <c r="C9" s="87"/>
      <c r="D9" s="85"/>
      <c r="E9" s="85"/>
      <c r="F9" s="85"/>
      <c r="G9" s="85"/>
      <c r="H9" s="85"/>
      <c r="I9" s="85"/>
      <c r="J9" s="85"/>
      <c r="K9" s="85"/>
      <c r="L9" s="85"/>
      <c r="M9" s="251"/>
      <c r="N9" s="143"/>
    </row>
    <row r="10" spans="1:15" ht="24" customHeight="1" thickBot="1" x14ac:dyDescent="0.3">
      <c r="A10" s="252"/>
      <c r="B10" s="419">
        <v>1420</v>
      </c>
      <c r="C10" s="220"/>
      <c r="D10" s="85"/>
      <c r="E10" s="85"/>
      <c r="F10" s="85"/>
      <c r="G10" s="85"/>
      <c r="H10" s="85"/>
      <c r="I10" s="85"/>
      <c r="J10" s="85"/>
      <c r="K10" s="85"/>
      <c r="L10" s="85"/>
      <c r="M10" s="251"/>
      <c r="N10" s="143"/>
    </row>
    <row r="11" spans="1:15" ht="28.5" customHeight="1" x14ac:dyDescent="0.25">
      <c r="A11" s="253" t="s">
        <v>219</v>
      </c>
      <c r="B11" s="98" t="s">
        <v>573</v>
      </c>
      <c r="C11" s="87"/>
      <c r="D11" s="85"/>
      <c r="E11" s="85"/>
      <c r="F11" s="85"/>
      <c r="G11" s="85"/>
      <c r="H11" s="85"/>
      <c r="I11" s="85"/>
      <c r="J11" s="85"/>
      <c r="K11" s="85"/>
      <c r="L11" s="85"/>
      <c r="M11" s="251"/>
      <c r="N11" s="143"/>
    </row>
    <row r="12" spans="1:15" ht="35.25" customHeight="1" thickBot="1" x14ac:dyDescent="0.3">
      <c r="A12" s="254"/>
      <c r="B12" s="507" t="s">
        <v>574</v>
      </c>
      <c r="C12" s="508"/>
      <c r="D12" s="508"/>
      <c r="E12" s="508"/>
      <c r="F12" s="85"/>
      <c r="G12" s="85"/>
      <c r="H12" s="85"/>
      <c r="I12" s="85"/>
      <c r="J12" s="85"/>
      <c r="K12" s="85"/>
      <c r="L12" s="85"/>
      <c r="M12" s="251"/>
      <c r="N12" s="143"/>
    </row>
    <row r="13" spans="1:15" ht="18.95" customHeight="1" x14ac:dyDescent="0.25">
      <c r="A13" s="254"/>
      <c r="B13" s="225" t="s">
        <v>218</v>
      </c>
      <c r="C13" s="224" t="s">
        <v>9</v>
      </c>
      <c r="D13" s="224" t="s">
        <v>217</v>
      </c>
      <c r="E13" s="223" t="s">
        <v>8</v>
      </c>
      <c r="F13" s="85"/>
      <c r="G13" s="85"/>
      <c r="H13" s="85"/>
      <c r="I13" s="85"/>
      <c r="J13" s="85"/>
      <c r="K13" s="85"/>
      <c r="L13" s="85"/>
      <c r="M13" s="251"/>
      <c r="N13" s="143"/>
    </row>
    <row r="14" spans="1:15" ht="14.25" customHeight="1" x14ac:dyDescent="0.25">
      <c r="A14" s="254"/>
      <c r="B14" s="161"/>
      <c r="C14" s="174" t="e">
        <f>VLOOKUP($B14,ListsReq!$BB$3:$BC$14,2,FALSE)</f>
        <v>#N/A</v>
      </c>
      <c r="D14" s="222"/>
      <c r="E14" s="159"/>
      <c r="F14" s="85"/>
      <c r="G14" s="85"/>
      <c r="H14" s="85"/>
      <c r="I14" s="85"/>
      <c r="J14" s="85"/>
      <c r="K14" s="85"/>
      <c r="L14" s="85"/>
      <c r="M14" s="251"/>
      <c r="N14" s="143"/>
    </row>
    <row r="15" spans="1:15" ht="14.25" customHeight="1" x14ac:dyDescent="0.25">
      <c r="A15" s="254"/>
      <c r="B15" s="161"/>
      <c r="C15" s="174" t="e">
        <f>VLOOKUP($B15,ListsReq!$BB$3:$BC$14,2,FALSE)</f>
        <v>#N/A</v>
      </c>
      <c r="D15" s="222"/>
      <c r="E15" s="159"/>
      <c r="F15" s="85"/>
      <c r="G15" s="85"/>
      <c r="H15" s="85"/>
      <c r="I15" s="85"/>
      <c r="J15" s="85"/>
      <c r="K15" s="85"/>
      <c r="L15" s="85"/>
      <c r="M15" s="251"/>
      <c r="N15" s="143"/>
    </row>
    <row r="16" spans="1:15" ht="14.25" customHeight="1" x14ac:dyDescent="0.25">
      <c r="A16" s="254"/>
      <c r="B16" s="161"/>
      <c r="C16" s="174" t="e">
        <f>VLOOKUP($B16,ListsReq!$BB$3:$BC$14,2,FALSE)</f>
        <v>#N/A</v>
      </c>
      <c r="D16" s="222"/>
      <c r="E16" s="159"/>
      <c r="F16" s="85"/>
      <c r="G16" s="85"/>
      <c r="H16" s="85"/>
      <c r="I16" s="85"/>
      <c r="J16" s="85"/>
      <c r="K16" s="85"/>
      <c r="L16" s="85"/>
      <c r="M16" s="251"/>
      <c r="N16" s="143"/>
    </row>
    <row r="17" spans="1:14" ht="14.25" hidden="1" customHeight="1" x14ac:dyDescent="0.25">
      <c r="A17" s="254"/>
      <c r="B17" s="161"/>
      <c r="C17" s="174" t="e">
        <f>VLOOKUP($B17,ListsReq!$BB$3:$BC$14,2,FALSE)</f>
        <v>#N/A</v>
      </c>
      <c r="D17" s="222"/>
      <c r="E17" s="159"/>
      <c r="F17" s="85"/>
      <c r="G17" s="85"/>
      <c r="H17" s="85"/>
      <c r="I17" s="85"/>
      <c r="J17" s="85"/>
      <c r="K17" s="85"/>
      <c r="L17" s="85"/>
      <c r="M17" s="251"/>
      <c r="N17" s="143"/>
    </row>
    <row r="18" spans="1:14" ht="14.25" hidden="1" customHeight="1" x14ac:dyDescent="0.25">
      <c r="A18" s="254"/>
      <c r="B18" s="161"/>
      <c r="C18" s="174" t="e">
        <f>VLOOKUP($B18,ListsReq!$BB$3:$BC$14,2,FALSE)</f>
        <v>#N/A</v>
      </c>
      <c r="D18" s="222"/>
      <c r="E18" s="159"/>
      <c r="F18" s="85"/>
      <c r="G18" s="85"/>
      <c r="H18" s="85"/>
      <c r="I18" s="85"/>
      <c r="J18" s="85"/>
      <c r="K18" s="85"/>
      <c r="L18" s="85"/>
      <c r="M18" s="251"/>
      <c r="N18" s="143"/>
    </row>
    <row r="19" spans="1:14" ht="14.25" hidden="1" customHeight="1" x14ac:dyDescent="0.25">
      <c r="A19" s="254"/>
      <c r="B19" s="161"/>
      <c r="C19" s="174" t="e">
        <f>VLOOKUP($B19,ListsReq!$BB$3:$BC$14,2,FALSE)</f>
        <v>#N/A</v>
      </c>
      <c r="D19" s="222"/>
      <c r="E19" s="159"/>
      <c r="F19" s="85"/>
      <c r="G19" s="85"/>
      <c r="H19" s="85"/>
      <c r="I19" s="85"/>
      <c r="J19" s="85"/>
      <c r="K19" s="85"/>
      <c r="L19" s="85"/>
      <c r="M19" s="251"/>
      <c r="N19" s="143"/>
    </row>
    <row r="20" spans="1:14" ht="14.25" hidden="1" customHeight="1" x14ac:dyDescent="0.25">
      <c r="A20" s="254"/>
      <c r="B20" s="161"/>
      <c r="C20" s="174" t="e">
        <f>VLOOKUP($B20,ListsReq!$BB$3:$BC$14,2,FALSE)</f>
        <v>#N/A</v>
      </c>
      <c r="D20" s="222"/>
      <c r="E20" s="159"/>
      <c r="F20" s="85"/>
      <c r="G20" s="85"/>
      <c r="H20" s="85"/>
      <c r="I20" s="85"/>
      <c r="J20" s="85"/>
      <c r="K20" s="85"/>
      <c r="L20" s="85"/>
      <c r="M20" s="251"/>
      <c r="N20" s="143"/>
    </row>
    <row r="21" spans="1:14" ht="14.25" hidden="1" customHeight="1" x14ac:dyDescent="0.25">
      <c r="A21" s="254"/>
      <c r="B21" s="161"/>
      <c r="C21" s="174" t="e">
        <f>VLOOKUP($B21,ListsReq!$BB$3:$BC$14,2,FALSE)</f>
        <v>#N/A</v>
      </c>
      <c r="D21" s="222"/>
      <c r="E21" s="159"/>
      <c r="F21" s="85"/>
      <c r="G21" s="85"/>
      <c r="H21" s="85"/>
      <c r="I21" s="85"/>
      <c r="J21" s="85"/>
      <c r="K21" s="85"/>
      <c r="L21" s="85"/>
      <c r="M21" s="251"/>
      <c r="N21" s="143"/>
    </row>
    <row r="22" spans="1:14" ht="14.25" hidden="1" customHeight="1" x14ac:dyDescent="0.25">
      <c r="A22" s="254"/>
      <c r="B22" s="161"/>
      <c r="C22" s="174" t="e">
        <f>VLOOKUP($B22,ListsReq!$BB$3:$BC$14,2,FALSE)</f>
        <v>#N/A</v>
      </c>
      <c r="D22" s="222"/>
      <c r="E22" s="159"/>
      <c r="F22" s="85"/>
      <c r="G22" s="85"/>
      <c r="H22" s="85"/>
      <c r="I22" s="85"/>
      <c r="J22" s="85"/>
      <c r="K22" s="85"/>
      <c r="L22" s="85"/>
      <c r="M22" s="251"/>
      <c r="N22" s="143"/>
    </row>
    <row r="23" spans="1:14" ht="14.25" customHeight="1" thickBot="1" x14ac:dyDescent="0.3">
      <c r="A23" s="254"/>
      <c r="B23" s="150" t="s">
        <v>216</v>
      </c>
      <c r="C23" s="173"/>
      <c r="D23" s="173"/>
      <c r="E23" s="321" t="s">
        <v>829</v>
      </c>
      <c r="F23" s="85"/>
      <c r="G23" s="85"/>
      <c r="H23" s="85"/>
      <c r="I23" s="85"/>
      <c r="J23" s="85"/>
      <c r="K23" s="85"/>
      <c r="L23" s="85"/>
      <c r="M23" s="251"/>
      <c r="N23" s="143"/>
    </row>
    <row r="24" spans="1:14" ht="27" customHeight="1" x14ac:dyDescent="0.25">
      <c r="A24" s="253" t="s">
        <v>215</v>
      </c>
      <c r="B24" s="91" t="s">
        <v>575</v>
      </c>
      <c r="C24" s="90"/>
      <c r="D24" s="85"/>
      <c r="E24" s="85"/>
      <c r="F24" s="85"/>
      <c r="G24" s="85"/>
      <c r="H24" s="85"/>
      <c r="I24" s="85"/>
      <c r="J24" s="85"/>
      <c r="K24" s="85"/>
      <c r="L24" s="85"/>
      <c r="M24" s="251"/>
      <c r="N24" s="143"/>
    </row>
    <row r="25" spans="1:14" ht="16.5" customHeight="1" x14ac:dyDescent="0.25">
      <c r="A25" s="253"/>
      <c r="B25" s="318" t="s">
        <v>214</v>
      </c>
      <c r="C25" s="85"/>
      <c r="D25" s="85"/>
      <c r="E25" s="85"/>
      <c r="F25" s="85"/>
      <c r="G25" s="85"/>
      <c r="H25" s="85"/>
      <c r="I25" s="85"/>
      <c r="J25" s="85"/>
      <c r="K25" s="85"/>
      <c r="L25" s="85"/>
      <c r="M25" s="251"/>
      <c r="N25" s="143"/>
    </row>
    <row r="26" spans="1:14" ht="19.5" customHeight="1" thickBot="1" x14ac:dyDescent="0.3">
      <c r="A26" s="252"/>
      <c r="B26" s="319" t="s">
        <v>576</v>
      </c>
      <c r="C26" s="319" t="s">
        <v>577</v>
      </c>
      <c r="D26" s="317"/>
      <c r="E26" s="317"/>
      <c r="F26" s="85"/>
      <c r="G26" s="85"/>
      <c r="H26" s="85"/>
      <c r="I26" s="85"/>
      <c r="J26" s="85"/>
      <c r="K26" s="85"/>
      <c r="L26" s="85"/>
      <c r="M26" s="251"/>
      <c r="N26" s="143"/>
    </row>
    <row r="27" spans="1:14" ht="24" customHeight="1" thickBot="1" x14ac:dyDescent="0.3">
      <c r="A27" s="252"/>
      <c r="B27" s="418">
        <v>126674000</v>
      </c>
      <c r="C27" s="418"/>
      <c r="D27" s="85"/>
      <c r="E27" s="85"/>
      <c r="F27" s="85"/>
      <c r="G27" s="85"/>
      <c r="H27" s="85"/>
      <c r="I27" s="85"/>
      <c r="J27" s="85"/>
      <c r="K27" s="85"/>
      <c r="L27" s="85"/>
      <c r="M27" s="251"/>
      <c r="N27" s="143"/>
    </row>
    <row r="28" spans="1:14" ht="30" customHeight="1" x14ac:dyDescent="0.25">
      <c r="A28" s="253" t="s">
        <v>213</v>
      </c>
      <c r="B28" s="91" t="s">
        <v>212</v>
      </c>
      <c r="C28" s="90"/>
      <c r="D28" s="85"/>
      <c r="E28" s="85"/>
      <c r="F28" s="85"/>
      <c r="G28" s="85"/>
      <c r="H28" s="85"/>
      <c r="I28" s="85"/>
      <c r="J28" s="85"/>
      <c r="K28" s="85"/>
      <c r="L28" s="85"/>
      <c r="M28" s="251"/>
      <c r="N28" s="143"/>
    </row>
    <row r="29" spans="1:14" ht="15.75" customHeight="1" x14ac:dyDescent="0.25">
      <c r="A29" s="253"/>
      <c r="B29" s="318" t="s">
        <v>579</v>
      </c>
      <c r="C29" s="85"/>
      <c r="D29" s="85"/>
      <c r="E29" s="85"/>
      <c r="F29" s="85"/>
      <c r="G29" s="85"/>
      <c r="H29" s="85"/>
      <c r="I29" s="85"/>
      <c r="J29" s="85"/>
      <c r="K29" s="85"/>
      <c r="L29" s="85"/>
      <c r="M29" s="251"/>
      <c r="N29" s="143"/>
    </row>
    <row r="30" spans="1:14" ht="19.5" customHeight="1" thickBot="1" x14ac:dyDescent="0.3">
      <c r="A30" s="252"/>
      <c r="B30" s="319" t="s">
        <v>212</v>
      </c>
      <c r="C30" s="319" t="s">
        <v>578</v>
      </c>
      <c r="D30" s="317"/>
      <c r="E30" s="317"/>
      <c r="F30" s="85"/>
      <c r="G30" s="85"/>
      <c r="H30" s="85"/>
      <c r="I30" s="85"/>
      <c r="J30" s="85"/>
      <c r="K30" s="85"/>
      <c r="L30" s="85"/>
      <c r="M30" s="251"/>
      <c r="N30" s="143"/>
    </row>
    <row r="31" spans="1:14" ht="24" customHeight="1" thickBot="1" x14ac:dyDescent="0.3">
      <c r="A31" s="252"/>
      <c r="B31" s="221" t="s">
        <v>322</v>
      </c>
      <c r="C31" s="221"/>
      <c r="D31" s="85"/>
      <c r="E31" s="85"/>
      <c r="F31" s="85"/>
      <c r="G31" s="85"/>
      <c r="H31" s="85"/>
      <c r="I31" s="85"/>
      <c r="J31" s="85"/>
      <c r="K31" s="85"/>
      <c r="L31" s="85"/>
      <c r="M31" s="251"/>
      <c r="N31" s="143"/>
    </row>
    <row r="32" spans="1:14" ht="30.75" customHeight="1" x14ac:dyDescent="0.25">
      <c r="A32" s="252" t="s">
        <v>211</v>
      </c>
      <c r="B32" s="219" t="s">
        <v>580</v>
      </c>
      <c r="C32" s="85"/>
      <c r="D32" s="85"/>
      <c r="E32" s="85"/>
      <c r="F32" s="85"/>
      <c r="G32" s="85"/>
      <c r="H32" s="85"/>
      <c r="I32" s="85"/>
      <c r="J32" s="85"/>
      <c r="K32" s="85"/>
      <c r="L32" s="85"/>
      <c r="M32" s="251"/>
      <c r="N32" s="143"/>
    </row>
    <row r="33" spans="1:14" ht="18.95" customHeight="1" thickBot="1" x14ac:dyDescent="0.3">
      <c r="A33" s="252"/>
      <c r="B33" s="505" t="s">
        <v>663</v>
      </c>
      <c r="C33" s="506"/>
      <c r="D33" s="506"/>
      <c r="E33" s="506"/>
      <c r="F33" s="85"/>
      <c r="G33" s="85"/>
      <c r="H33" s="85"/>
      <c r="I33" s="85"/>
      <c r="J33" s="85"/>
      <c r="K33" s="85"/>
      <c r="L33" s="85"/>
      <c r="M33" s="251"/>
      <c r="N33" s="143"/>
    </row>
    <row r="34" spans="1:14" ht="45" customHeight="1" thickBot="1" x14ac:dyDescent="0.3">
      <c r="A34" s="252"/>
      <c r="B34" s="509" t="s">
        <v>830</v>
      </c>
      <c r="C34" s="510"/>
      <c r="D34" s="510"/>
      <c r="E34" s="511"/>
      <c r="F34" s="85"/>
      <c r="G34" s="85"/>
      <c r="H34" s="85"/>
      <c r="I34" s="85"/>
      <c r="J34" s="85"/>
      <c r="K34" s="85"/>
      <c r="L34" s="85"/>
      <c r="M34" s="251"/>
      <c r="N34" s="143"/>
    </row>
    <row r="35" spans="1:14" ht="19.5" customHeight="1" x14ac:dyDescent="0.25">
      <c r="A35" s="253"/>
      <c r="B35" s="505"/>
      <c r="C35" s="506"/>
      <c r="D35" s="506"/>
      <c r="E35" s="506"/>
      <c r="F35" s="85"/>
      <c r="G35" s="85"/>
      <c r="H35" s="85"/>
      <c r="I35" s="85"/>
      <c r="J35" s="85"/>
      <c r="K35" s="85"/>
      <c r="L35" s="85"/>
      <c r="M35" s="251"/>
      <c r="N35" s="143"/>
    </row>
    <row r="36" spans="1:14" ht="33" customHeight="1" x14ac:dyDescent="0.25">
      <c r="A36" s="255" t="s">
        <v>581</v>
      </c>
      <c r="B36" s="218" t="s">
        <v>210</v>
      </c>
      <c r="C36" s="218"/>
      <c r="D36" s="218"/>
      <c r="E36" s="218"/>
      <c r="F36" s="218"/>
      <c r="G36" s="218"/>
      <c r="H36" s="218"/>
      <c r="I36" s="218"/>
      <c r="J36" s="218"/>
      <c r="K36" s="218"/>
      <c r="L36" s="218"/>
      <c r="M36" s="256"/>
      <c r="N36" s="143"/>
    </row>
    <row r="37" spans="1:14" ht="21.75" customHeight="1" x14ac:dyDescent="0.25">
      <c r="A37" s="257"/>
      <c r="B37" s="208" t="s">
        <v>209</v>
      </c>
      <c r="C37" s="208"/>
      <c r="D37" s="208"/>
      <c r="E37" s="208"/>
      <c r="F37" s="208"/>
      <c r="G37" s="208"/>
      <c r="H37" s="208"/>
      <c r="I37" s="208"/>
      <c r="J37" s="208"/>
      <c r="K37" s="208"/>
      <c r="L37" s="208"/>
      <c r="M37" s="258"/>
      <c r="N37" s="143"/>
    </row>
    <row r="38" spans="1:14" ht="21" customHeight="1" x14ac:dyDescent="0.25">
      <c r="A38" s="259" t="s">
        <v>6</v>
      </c>
      <c r="B38" s="512" t="s">
        <v>585</v>
      </c>
      <c r="C38" s="513"/>
      <c r="D38" s="513"/>
      <c r="E38" s="513"/>
      <c r="F38" s="204"/>
      <c r="G38" s="204"/>
      <c r="H38" s="204"/>
      <c r="I38" s="204"/>
      <c r="J38" s="204"/>
      <c r="K38" s="204"/>
      <c r="L38" s="204"/>
      <c r="M38" s="260"/>
      <c r="N38" s="143"/>
    </row>
    <row r="39" spans="1:14" ht="57.75" customHeight="1" thickBot="1" x14ac:dyDescent="0.3">
      <c r="A39" s="263"/>
      <c r="B39" s="514" t="s">
        <v>583</v>
      </c>
      <c r="C39" s="514"/>
      <c r="D39" s="514"/>
      <c r="E39" s="514"/>
      <c r="F39" s="204"/>
      <c r="G39" s="204"/>
      <c r="H39" s="204"/>
      <c r="I39" s="204"/>
      <c r="J39" s="204"/>
      <c r="K39" s="204"/>
      <c r="L39" s="204"/>
      <c r="M39" s="260"/>
      <c r="N39" s="143"/>
    </row>
    <row r="40" spans="1:14" ht="105" customHeight="1" thickBot="1" x14ac:dyDescent="0.3">
      <c r="A40" s="261"/>
      <c r="B40" s="461" t="s">
        <v>871</v>
      </c>
      <c r="C40" s="462"/>
      <c r="D40" s="462"/>
      <c r="E40" s="463"/>
      <c r="F40" s="204"/>
      <c r="G40" s="204"/>
      <c r="H40" s="204"/>
      <c r="I40" s="204"/>
      <c r="J40" s="204"/>
      <c r="K40" s="204"/>
      <c r="L40" s="204"/>
      <c r="M40" s="260"/>
      <c r="N40" s="143"/>
    </row>
    <row r="41" spans="1:14" ht="66.75" customHeight="1" thickBot="1" x14ac:dyDescent="0.3">
      <c r="A41" s="262"/>
      <c r="B41" s="458" t="s">
        <v>880</v>
      </c>
      <c r="C41" s="459"/>
      <c r="D41" s="459"/>
      <c r="E41" s="460"/>
      <c r="F41" s="204"/>
      <c r="G41" s="204"/>
      <c r="H41" s="204"/>
      <c r="I41" s="204"/>
      <c r="J41" s="204"/>
      <c r="K41" s="204"/>
      <c r="L41" s="204"/>
      <c r="M41" s="260"/>
      <c r="N41" s="143"/>
    </row>
    <row r="42" spans="1:14" ht="20.25" customHeight="1" x14ac:dyDescent="0.25">
      <c r="A42" s="259" t="s">
        <v>10</v>
      </c>
      <c r="B42" s="503" t="s">
        <v>586</v>
      </c>
      <c r="C42" s="504"/>
      <c r="D42" s="504"/>
      <c r="E42" s="504"/>
      <c r="F42" s="204"/>
      <c r="G42" s="204"/>
      <c r="H42" s="204"/>
      <c r="I42" s="204"/>
      <c r="J42" s="204"/>
      <c r="K42" s="204"/>
      <c r="L42" s="204"/>
      <c r="M42" s="260"/>
      <c r="N42" s="143"/>
    </row>
    <row r="43" spans="1:14" ht="93" customHeight="1" thickBot="1" x14ac:dyDescent="0.3">
      <c r="A43" s="320"/>
      <c r="B43" s="453" t="s">
        <v>584</v>
      </c>
      <c r="C43" s="454"/>
      <c r="D43" s="454"/>
      <c r="E43" s="454"/>
      <c r="F43" s="204"/>
      <c r="G43" s="204"/>
      <c r="H43" s="204"/>
      <c r="I43" s="204"/>
      <c r="J43" s="204"/>
      <c r="K43" s="204"/>
      <c r="L43" s="204"/>
      <c r="M43" s="260"/>
      <c r="N43" s="143"/>
    </row>
    <row r="44" spans="1:14" ht="105" customHeight="1" thickBot="1" x14ac:dyDescent="0.3">
      <c r="A44" s="261"/>
      <c r="B44" s="461" t="s">
        <v>874</v>
      </c>
      <c r="C44" s="462"/>
      <c r="D44" s="462"/>
      <c r="E44" s="463"/>
      <c r="F44" s="204"/>
      <c r="G44" s="204"/>
      <c r="H44" s="204"/>
      <c r="I44" s="204"/>
      <c r="J44" s="204"/>
      <c r="K44" s="204"/>
      <c r="L44" s="204"/>
      <c r="M44" s="260"/>
      <c r="N44" s="143"/>
    </row>
    <row r="45" spans="1:14" ht="62.25" customHeight="1" thickBot="1" x14ac:dyDescent="0.3">
      <c r="A45" s="262"/>
      <c r="B45" s="458" t="s">
        <v>881</v>
      </c>
      <c r="C45" s="459"/>
      <c r="D45" s="459"/>
      <c r="E45" s="460"/>
      <c r="F45" s="204"/>
      <c r="G45" s="204"/>
      <c r="H45" s="204"/>
      <c r="I45" s="204"/>
      <c r="J45" s="204"/>
      <c r="K45" s="204"/>
      <c r="L45" s="204"/>
      <c r="M45" s="260"/>
      <c r="N45" s="143"/>
    </row>
    <row r="46" spans="1:14" ht="11.25" customHeight="1" x14ac:dyDescent="0.25">
      <c r="A46" s="263"/>
      <c r="B46" s="204"/>
      <c r="C46" s="204"/>
      <c r="D46" s="204"/>
      <c r="E46" s="204"/>
      <c r="F46" s="204"/>
      <c r="G46" s="204"/>
      <c r="H46" s="204"/>
      <c r="I46" s="204"/>
      <c r="J46" s="204"/>
      <c r="K46" s="204"/>
      <c r="L46" s="204"/>
      <c r="M46" s="260"/>
      <c r="N46" s="143"/>
    </row>
    <row r="47" spans="1:14" ht="24" customHeight="1" x14ac:dyDescent="0.25">
      <c r="A47" s="264"/>
      <c r="B47" s="208" t="s">
        <v>208</v>
      </c>
      <c r="C47" s="208"/>
      <c r="D47" s="208"/>
      <c r="E47" s="208"/>
      <c r="F47" s="208"/>
      <c r="G47" s="208"/>
      <c r="H47" s="208"/>
      <c r="I47" s="208"/>
      <c r="J47" s="208"/>
      <c r="K47" s="208"/>
      <c r="L47" s="208"/>
      <c r="M47" s="265"/>
      <c r="N47" s="143"/>
    </row>
    <row r="48" spans="1:14" ht="21" customHeight="1" x14ac:dyDescent="0.25">
      <c r="A48" s="266" t="s">
        <v>207</v>
      </c>
      <c r="B48" s="499" t="s">
        <v>587</v>
      </c>
      <c r="C48" s="500"/>
      <c r="D48" s="500"/>
      <c r="E48" s="500"/>
      <c r="F48" s="204"/>
      <c r="G48" s="204"/>
      <c r="H48" s="204"/>
      <c r="I48" s="204"/>
      <c r="J48" s="204"/>
      <c r="K48" s="204"/>
      <c r="L48" s="204"/>
      <c r="M48" s="260"/>
      <c r="N48" s="143"/>
    </row>
    <row r="49" spans="1:15" ht="22.7" customHeight="1" thickBot="1" x14ac:dyDescent="0.3">
      <c r="A49" s="267"/>
      <c r="B49" s="217" t="s">
        <v>206</v>
      </c>
      <c r="C49" s="216"/>
      <c r="D49" s="216"/>
      <c r="E49" s="216"/>
      <c r="F49" s="204"/>
      <c r="G49" s="204"/>
      <c r="H49" s="204"/>
      <c r="I49" s="204"/>
      <c r="J49" s="204"/>
      <c r="K49" s="204"/>
      <c r="L49" s="204"/>
      <c r="M49" s="260"/>
      <c r="N49" s="143"/>
    </row>
    <row r="50" spans="1:15" ht="18.95" customHeight="1" x14ac:dyDescent="0.25">
      <c r="A50" s="263"/>
      <c r="B50" s="215" t="s">
        <v>205</v>
      </c>
      <c r="C50" s="455" t="s">
        <v>200</v>
      </c>
      <c r="D50" s="455"/>
      <c r="E50" s="456"/>
      <c r="F50" s="455" t="s">
        <v>588</v>
      </c>
      <c r="G50" s="455"/>
      <c r="H50" s="456"/>
      <c r="I50" s="204"/>
      <c r="J50" s="204"/>
      <c r="K50" s="204"/>
      <c r="L50" s="204"/>
      <c r="M50" s="260"/>
      <c r="N50" s="143"/>
    </row>
    <row r="51" spans="1:15" ht="14.25" customHeight="1" x14ac:dyDescent="0.25">
      <c r="A51" s="263"/>
      <c r="B51" s="161" t="s">
        <v>832</v>
      </c>
      <c r="C51" s="447" t="s">
        <v>831</v>
      </c>
      <c r="D51" s="447"/>
      <c r="E51" s="448"/>
      <c r="F51" s="457" t="s">
        <v>872</v>
      </c>
      <c r="G51" s="447"/>
      <c r="H51" s="448"/>
      <c r="I51" s="204"/>
      <c r="J51" s="204"/>
      <c r="K51" s="204"/>
      <c r="L51" s="204"/>
      <c r="M51" s="260"/>
      <c r="N51" s="143"/>
    </row>
    <row r="52" spans="1:15" ht="14.25" customHeight="1" x14ac:dyDescent="0.25">
      <c r="A52" s="263"/>
      <c r="B52" s="161" t="s">
        <v>833</v>
      </c>
      <c r="C52" s="447" t="s">
        <v>831</v>
      </c>
      <c r="D52" s="447"/>
      <c r="E52" s="448"/>
      <c r="F52" s="447" t="s">
        <v>873</v>
      </c>
      <c r="G52" s="447"/>
      <c r="H52" s="448"/>
      <c r="I52" s="204"/>
      <c r="J52" s="204"/>
      <c r="K52" s="204"/>
      <c r="L52" s="204"/>
      <c r="M52" s="260"/>
      <c r="N52" s="143"/>
    </row>
    <row r="53" spans="1:15" ht="14.25" customHeight="1" x14ac:dyDescent="0.25">
      <c r="A53" s="263"/>
      <c r="B53" s="161" t="s">
        <v>879</v>
      </c>
      <c r="C53" s="447" t="s">
        <v>831</v>
      </c>
      <c r="D53" s="447"/>
      <c r="E53" s="448"/>
      <c r="F53" s="447" t="s">
        <v>873</v>
      </c>
      <c r="G53" s="447"/>
      <c r="H53" s="448"/>
      <c r="I53" s="204"/>
      <c r="J53" s="204"/>
      <c r="K53" s="204"/>
      <c r="L53" s="204"/>
      <c r="M53" s="260"/>
      <c r="N53" s="143"/>
    </row>
    <row r="54" spans="1:15" ht="14.25" customHeight="1" x14ac:dyDescent="0.25">
      <c r="A54" s="263"/>
      <c r="B54" s="161" t="s">
        <v>834</v>
      </c>
      <c r="C54" s="447" t="s">
        <v>831</v>
      </c>
      <c r="D54" s="447"/>
      <c r="E54" s="448"/>
      <c r="F54" s="447" t="s">
        <v>873</v>
      </c>
      <c r="G54" s="447"/>
      <c r="H54" s="448"/>
      <c r="I54" s="204"/>
      <c r="J54" s="204"/>
      <c r="K54" s="204"/>
      <c r="L54" s="204"/>
      <c r="M54" s="260"/>
      <c r="N54" s="143"/>
    </row>
    <row r="55" spans="1:15" ht="14.25" customHeight="1" x14ac:dyDescent="0.25">
      <c r="A55" s="263"/>
      <c r="B55" s="161" t="s">
        <v>837</v>
      </c>
      <c r="C55" s="447" t="s">
        <v>835</v>
      </c>
      <c r="D55" s="447"/>
      <c r="E55" s="448"/>
      <c r="F55" s="449" t="s">
        <v>836</v>
      </c>
      <c r="G55" s="447"/>
      <c r="H55" s="448"/>
      <c r="I55" s="204"/>
      <c r="J55" s="204"/>
      <c r="K55" s="204"/>
      <c r="L55" s="204"/>
      <c r="M55" s="260"/>
      <c r="N55" s="143"/>
    </row>
    <row r="56" spans="1:15" ht="14.25" customHeight="1" x14ac:dyDescent="0.25">
      <c r="A56" s="263"/>
      <c r="B56" s="420" t="s">
        <v>841</v>
      </c>
      <c r="C56" s="442" t="s">
        <v>842</v>
      </c>
      <c r="D56" s="443"/>
      <c r="E56" s="444"/>
      <c r="F56" s="439" t="s">
        <v>840</v>
      </c>
      <c r="G56" s="440"/>
      <c r="H56" s="441"/>
      <c r="I56" s="204"/>
      <c r="J56" s="204"/>
      <c r="K56" s="204"/>
      <c r="L56" s="204"/>
      <c r="M56" s="260"/>
      <c r="N56" s="143"/>
    </row>
    <row r="57" spans="1:15" ht="14.25" customHeight="1" thickBot="1" x14ac:dyDescent="0.3">
      <c r="A57" s="263"/>
      <c r="B57" s="150" t="s">
        <v>838</v>
      </c>
      <c r="C57" s="451" t="s">
        <v>839</v>
      </c>
      <c r="D57" s="451"/>
      <c r="E57" s="452"/>
      <c r="F57" s="450" t="s">
        <v>840</v>
      </c>
      <c r="G57" s="451"/>
      <c r="H57" s="452"/>
      <c r="I57" s="204"/>
      <c r="J57" s="204"/>
      <c r="K57" s="204"/>
      <c r="L57" s="204"/>
      <c r="M57" s="260"/>
      <c r="N57" s="143"/>
    </row>
    <row r="58" spans="1:15" ht="24.75" customHeight="1" x14ac:dyDescent="0.25">
      <c r="A58" s="263" t="s">
        <v>204</v>
      </c>
      <c r="B58" s="517" t="s">
        <v>617</v>
      </c>
      <c r="C58" s="518"/>
      <c r="D58" s="518"/>
      <c r="E58" s="518"/>
      <c r="F58" s="204"/>
      <c r="G58" s="204"/>
      <c r="H58" s="204"/>
      <c r="I58" s="204"/>
      <c r="J58" s="204"/>
      <c r="K58" s="204"/>
      <c r="L58" s="204"/>
      <c r="M58" s="260"/>
      <c r="N58" s="143"/>
    </row>
    <row r="59" spans="1:15" ht="15.75" customHeight="1" thickBot="1" x14ac:dyDescent="0.3">
      <c r="A59" s="263"/>
      <c r="B59" s="453" t="s">
        <v>619</v>
      </c>
      <c r="C59" s="454"/>
      <c r="D59" s="454"/>
      <c r="E59" s="454"/>
      <c r="F59" s="204"/>
      <c r="G59" s="204"/>
      <c r="H59" s="204"/>
      <c r="I59" s="204"/>
      <c r="J59" s="204"/>
      <c r="K59" s="204"/>
      <c r="L59" s="204"/>
      <c r="M59" s="260"/>
      <c r="N59" s="143"/>
    </row>
    <row r="60" spans="1:15" ht="31.7" customHeight="1" thickBot="1" x14ac:dyDescent="0.3">
      <c r="A60" s="263"/>
      <c r="B60" s="461" t="s">
        <v>843</v>
      </c>
      <c r="C60" s="462"/>
      <c r="D60" s="462"/>
      <c r="E60" s="463"/>
      <c r="F60" s="204"/>
      <c r="G60" s="204"/>
      <c r="H60" s="204"/>
      <c r="I60" s="204"/>
      <c r="J60" s="204"/>
      <c r="K60" s="204"/>
      <c r="L60" s="204"/>
      <c r="M60" s="260"/>
      <c r="N60" s="143"/>
    </row>
    <row r="61" spans="1:15" ht="24" customHeight="1" x14ac:dyDescent="0.25">
      <c r="A61" s="263" t="s">
        <v>203</v>
      </c>
      <c r="B61" s="518" t="s">
        <v>618</v>
      </c>
      <c r="C61" s="518"/>
      <c r="D61" s="518"/>
      <c r="E61" s="518"/>
      <c r="F61" s="204"/>
      <c r="G61" s="204"/>
      <c r="H61" s="204"/>
      <c r="I61" s="204"/>
      <c r="J61" s="204"/>
      <c r="K61" s="204"/>
      <c r="L61" s="204"/>
      <c r="M61" s="260"/>
      <c r="N61" s="143"/>
    </row>
    <row r="62" spans="1:15" ht="22.7" customHeight="1" thickBot="1" x14ac:dyDescent="0.3">
      <c r="A62" s="263"/>
      <c r="B62" s="214" t="s">
        <v>202</v>
      </c>
      <c r="C62" s="204"/>
      <c r="D62" s="204"/>
      <c r="E62" s="204"/>
      <c r="F62" s="204"/>
      <c r="G62" s="204"/>
      <c r="H62" s="204"/>
      <c r="I62" s="204"/>
      <c r="J62" s="204"/>
      <c r="K62" s="204"/>
      <c r="L62" s="204"/>
      <c r="M62" s="260"/>
      <c r="N62" s="143"/>
    </row>
    <row r="63" spans="1:15" ht="18.95" customHeight="1" x14ac:dyDescent="0.25">
      <c r="A63" s="263"/>
      <c r="B63" s="213" t="s">
        <v>201</v>
      </c>
      <c r="C63" s="212" t="s">
        <v>200</v>
      </c>
      <c r="D63" s="212" t="s">
        <v>620</v>
      </c>
      <c r="E63" s="423" t="s">
        <v>199</v>
      </c>
      <c r="F63" s="426" t="s">
        <v>8</v>
      </c>
      <c r="G63" s="427"/>
      <c r="H63" s="427"/>
      <c r="I63" s="428"/>
      <c r="J63" s="204"/>
      <c r="K63" s="204"/>
      <c r="L63" s="204"/>
      <c r="M63" s="204"/>
      <c r="N63" s="400"/>
      <c r="O63" s="143"/>
    </row>
    <row r="64" spans="1:15" ht="14.25" customHeight="1" x14ac:dyDescent="0.25">
      <c r="A64" s="263"/>
      <c r="B64" s="161" t="s">
        <v>119</v>
      </c>
      <c r="C64" s="174"/>
      <c r="D64" s="174"/>
      <c r="E64" s="424"/>
      <c r="F64" s="445" t="s">
        <v>847</v>
      </c>
      <c r="G64" s="445"/>
      <c r="H64" s="445"/>
      <c r="I64" s="446"/>
      <c r="J64" s="204"/>
      <c r="K64" s="204"/>
      <c r="L64" s="204"/>
      <c r="M64" s="204"/>
      <c r="N64" s="401"/>
      <c r="O64" s="143"/>
    </row>
    <row r="65" spans="1:15" ht="14.25" customHeight="1" x14ac:dyDescent="0.25">
      <c r="A65" s="263"/>
      <c r="B65" s="161" t="s">
        <v>198</v>
      </c>
      <c r="C65" s="174" t="s">
        <v>835</v>
      </c>
      <c r="D65" s="421" t="s">
        <v>836</v>
      </c>
      <c r="E65" s="424" t="s">
        <v>845</v>
      </c>
      <c r="F65" s="435" t="s">
        <v>846</v>
      </c>
      <c r="G65" s="435"/>
      <c r="H65" s="435"/>
      <c r="I65" s="436"/>
      <c r="J65" s="204"/>
      <c r="K65" s="204"/>
      <c r="L65" s="204"/>
      <c r="M65" s="204"/>
      <c r="N65" s="401"/>
      <c r="O65" s="143"/>
    </row>
    <row r="66" spans="1:15" ht="14.25" customHeight="1" x14ac:dyDescent="0.25">
      <c r="A66" s="263"/>
      <c r="B66" s="161" t="s">
        <v>197</v>
      </c>
      <c r="C66" s="174" t="s">
        <v>835</v>
      </c>
      <c r="D66" s="421" t="s">
        <v>844</v>
      </c>
      <c r="E66" s="424" t="s">
        <v>845</v>
      </c>
      <c r="F66" s="435" t="s">
        <v>846</v>
      </c>
      <c r="G66" s="435"/>
      <c r="H66" s="435"/>
      <c r="I66" s="436"/>
      <c r="J66" s="204"/>
      <c r="K66" s="204"/>
      <c r="L66" s="204"/>
      <c r="M66" s="204"/>
      <c r="N66" s="401"/>
      <c r="O66" s="143"/>
    </row>
    <row r="67" spans="1:15" ht="14.25" customHeight="1" x14ac:dyDescent="0.25">
      <c r="A67" s="263"/>
      <c r="B67" s="161" t="s">
        <v>196</v>
      </c>
      <c r="C67" s="174" t="s">
        <v>835</v>
      </c>
      <c r="D67" s="421" t="s">
        <v>844</v>
      </c>
      <c r="E67" s="424" t="s">
        <v>845</v>
      </c>
      <c r="F67" s="435" t="s">
        <v>846</v>
      </c>
      <c r="G67" s="435"/>
      <c r="H67" s="435"/>
      <c r="I67" s="436"/>
      <c r="J67" s="204"/>
      <c r="K67" s="204"/>
      <c r="L67" s="204"/>
      <c r="M67" s="204"/>
      <c r="N67" s="401"/>
      <c r="O67" s="143"/>
    </row>
    <row r="68" spans="1:15" ht="14.25" customHeight="1" x14ac:dyDescent="0.25">
      <c r="A68" s="263"/>
      <c r="B68" s="161" t="s">
        <v>155</v>
      </c>
      <c r="C68" s="174" t="s">
        <v>835</v>
      </c>
      <c r="D68" s="421" t="s">
        <v>844</v>
      </c>
      <c r="E68" s="424" t="s">
        <v>845</v>
      </c>
      <c r="F68" s="435" t="s">
        <v>846</v>
      </c>
      <c r="G68" s="435"/>
      <c r="H68" s="435"/>
      <c r="I68" s="436"/>
      <c r="J68" s="204"/>
      <c r="K68" s="204"/>
      <c r="L68" s="204"/>
      <c r="M68" s="204"/>
      <c r="N68" s="401"/>
      <c r="O68" s="143"/>
    </row>
    <row r="69" spans="1:15" ht="14.25" customHeight="1" x14ac:dyDescent="0.25">
      <c r="A69" s="263"/>
      <c r="B69" s="161" t="s">
        <v>195</v>
      </c>
      <c r="C69" s="174"/>
      <c r="D69" s="174"/>
      <c r="E69" s="424"/>
      <c r="F69" s="435" t="s">
        <v>847</v>
      </c>
      <c r="G69" s="435"/>
      <c r="H69" s="435"/>
      <c r="I69" s="436"/>
      <c r="J69" s="204"/>
      <c r="K69" s="204"/>
      <c r="L69" s="204"/>
      <c r="M69" s="204"/>
      <c r="N69" s="401"/>
      <c r="O69" s="143"/>
    </row>
    <row r="70" spans="1:15" ht="14.25" customHeight="1" x14ac:dyDescent="0.25">
      <c r="A70" s="263"/>
      <c r="B70" s="161" t="s">
        <v>194</v>
      </c>
      <c r="C70" s="174" t="s">
        <v>835</v>
      </c>
      <c r="D70" s="421" t="s">
        <v>844</v>
      </c>
      <c r="E70" s="424" t="s">
        <v>845</v>
      </c>
      <c r="F70" s="435" t="s">
        <v>846</v>
      </c>
      <c r="G70" s="435"/>
      <c r="H70" s="435"/>
      <c r="I70" s="436"/>
      <c r="J70" s="204"/>
      <c r="K70" s="204"/>
      <c r="L70" s="204"/>
      <c r="M70" s="204"/>
      <c r="N70" s="401"/>
      <c r="O70" s="143"/>
    </row>
    <row r="71" spans="1:15" ht="14.25" customHeight="1" x14ac:dyDescent="0.25">
      <c r="A71" s="263"/>
      <c r="B71" s="161" t="s">
        <v>193</v>
      </c>
      <c r="C71" s="174"/>
      <c r="D71" s="174"/>
      <c r="E71" s="424"/>
      <c r="F71" s="435" t="s">
        <v>847</v>
      </c>
      <c r="G71" s="435"/>
      <c r="H71" s="435"/>
      <c r="I71" s="436"/>
      <c r="J71" s="204"/>
      <c r="K71" s="204"/>
      <c r="L71" s="204"/>
      <c r="M71" s="204"/>
      <c r="N71" s="401"/>
      <c r="O71" s="143"/>
    </row>
    <row r="72" spans="1:15" ht="14.25" customHeight="1" x14ac:dyDescent="0.25">
      <c r="A72" s="263"/>
      <c r="B72" s="161" t="s">
        <v>192</v>
      </c>
      <c r="C72" s="174" t="s">
        <v>835</v>
      </c>
      <c r="D72" s="421" t="s">
        <v>844</v>
      </c>
      <c r="E72" s="424" t="s">
        <v>845</v>
      </c>
      <c r="F72" s="435" t="s">
        <v>846</v>
      </c>
      <c r="G72" s="435"/>
      <c r="H72" s="435"/>
      <c r="I72" s="436"/>
      <c r="J72" s="204"/>
      <c r="K72" s="204"/>
      <c r="L72" s="204"/>
      <c r="M72" s="204"/>
      <c r="N72" s="401"/>
      <c r="O72" s="143"/>
    </row>
    <row r="73" spans="1:15" ht="14.25" customHeight="1" x14ac:dyDescent="0.25">
      <c r="A73" s="263"/>
      <c r="B73" s="158" t="s">
        <v>137</v>
      </c>
      <c r="C73" s="211" t="s">
        <v>835</v>
      </c>
      <c r="D73" s="422" t="s">
        <v>844</v>
      </c>
      <c r="E73" s="425" t="s">
        <v>845</v>
      </c>
      <c r="F73" s="435" t="s">
        <v>846</v>
      </c>
      <c r="G73" s="435"/>
      <c r="H73" s="435"/>
      <c r="I73" s="436"/>
      <c r="J73" s="204"/>
      <c r="K73" s="204"/>
      <c r="L73" s="204"/>
      <c r="M73" s="204"/>
      <c r="N73" s="401"/>
      <c r="O73" s="143"/>
    </row>
    <row r="74" spans="1:15" ht="14.25" customHeight="1" x14ac:dyDescent="0.25">
      <c r="A74" s="263"/>
      <c r="B74" s="158" t="s">
        <v>27</v>
      </c>
      <c r="C74" s="211" t="s">
        <v>835</v>
      </c>
      <c r="D74" s="422" t="s">
        <v>844</v>
      </c>
      <c r="E74" s="425" t="s">
        <v>845</v>
      </c>
      <c r="F74" s="435" t="s">
        <v>846</v>
      </c>
      <c r="G74" s="435"/>
      <c r="H74" s="435"/>
      <c r="I74" s="436"/>
      <c r="J74" s="204"/>
      <c r="K74" s="204"/>
      <c r="L74" s="204"/>
      <c r="M74" s="204"/>
      <c r="N74" s="401"/>
      <c r="O74" s="143"/>
    </row>
    <row r="75" spans="1:15" ht="14.25" customHeight="1" thickBot="1" x14ac:dyDescent="0.3">
      <c r="A75" s="263"/>
      <c r="B75" s="150" t="s">
        <v>5</v>
      </c>
      <c r="C75" s="173"/>
      <c r="D75" s="173"/>
      <c r="E75" s="172"/>
      <c r="F75" s="437"/>
      <c r="G75" s="437"/>
      <c r="H75" s="437"/>
      <c r="I75" s="438"/>
      <c r="J75" s="204"/>
      <c r="K75" s="204"/>
      <c r="L75" s="204"/>
      <c r="M75" s="204"/>
      <c r="N75" s="401"/>
      <c r="O75" s="143"/>
    </row>
    <row r="76" spans="1:15" ht="27.95" customHeight="1" x14ac:dyDescent="0.25">
      <c r="A76" s="268" t="s">
        <v>191</v>
      </c>
      <c r="B76" s="207" t="s">
        <v>589</v>
      </c>
      <c r="C76" s="206"/>
      <c r="D76" s="204"/>
      <c r="E76" s="204"/>
      <c r="F76" s="204"/>
      <c r="G76" s="204"/>
      <c r="H76" s="204"/>
      <c r="I76" s="204"/>
      <c r="J76" s="204"/>
      <c r="K76" s="204"/>
      <c r="L76" s="204"/>
      <c r="M76" s="204"/>
      <c r="N76" s="401"/>
      <c r="O76" s="143"/>
    </row>
    <row r="77" spans="1:15" ht="21" customHeight="1" thickBot="1" x14ac:dyDescent="0.3">
      <c r="A77" s="268"/>
      <c r="B77" s="210" t="s">
        <v>590</v>
      </c>
      <c r="C77" s="205"/>
      <c r="D77" s="204"/>
      <c r="E77" s="204"/>
      <c r="F77" s="204"/>
      <c r="G77" s="204"/>
      <c r="H77" s="204"/>
      <c r="I77" s="204"/>
      <c r="J77" s="204"/>
      <c r="K77" s="204"/>
      <c r="L77" s="204"/>
      <c r="M77" s="204"/>
      <c r="N77" s="401"/>
      <c r="O77" s="143"/>
    </row>
    <row r="78" spans="1:15" ht="78.75" customHeight="1" thickBot="1" x14ac:dyDescent="0.3">
      <c r="A78" s="268"/>
      <c r="B78" s="461" t="s">
        <v>875</v>
      </c>
      <c r="C78" s="462"/>
      <c r="D78" s="462"/>
      <c r="E78" s="463"/>
      <c r="F78" s="204"/>
      <c r="G78" s="204"/>
      <c r="H78" s="204"/>
      <c r="I78" s="204"/>
      <c r="J78" s="204"/>
      <c r="K78" s="204"/>
      <c r="L78" s="204"/>
      <c r="M78" s="204"/>
      <c r="N78" s="401"/>
      <c r="O78" s="143"/>
    </row>
    <row r="79" spans="1:15" ht="27.95" customHeight="1" x14ac:dyDescent="0.25">
      <c r="A79" s="268" t="s">
        <v>190</v>
      </c>
      <c r="B79" s="517" t="s">
        <v>591</v>
      </c>
      <c r="C79" s="518"/>
      <c r="D79" s="518"/>
      <c r="E79" s="518"/>
      <c r="F79" s="204"/>
      <c r="G79" s="204"/>
      <c r="H79" s="204"/>
      <c r="I79" s="204"/>
      <c r="J79" s="204"/>
      <c r="K79" s="204"/>
      <c r="L79" s="204"/>
      <c r="M79" s="204"/>
      <c r="N79" s="401"/>
      <c r="O79" s="143"/>
    </row>
    <row r="80" spans="1:15" ht="21" customHeight="1" x14ac:dyDescent="0.25">
      <c r="A80" s="268"/>
      <c r="B80" s="210" t="s">
        <v>621</v>
      </c>
      <c r="C80" s="205"/>
      <c r="D80" s="204"/>
      <c r="E80" s="204"/>
      <c r="F80" s="204"/>
      <c r="G80" s="204"/>
      <c r="H80" s="204"/>
      <c r="I80" s="204"/>
      <c r="J80" s="204"/>
      <c r="K80" s="204"/>
      <c r="L80" s="204"/>
      <c r="M80" s="204"/>
      <c r="N80" s="401"/>
      <c r="O80" s="143"/>
    </row>
    <row r="81" spans="1:17" ht="21" customHeight="1" thickBot="1" x14ac:dyDescent="0.3">
      <c r="A81" s="268"/>
      <c r="B81" s="209" t="s">
        <v>622</v>
      </c>
      <c r="C81" s="204"/>
      <c r="D81" s="204"/>
      <c r="E81" s="204"/>
      <c r="F81" s="204"/>
      <c r="G81" s="204"/>
      <c r="H81" s="204"/>
      <c r="I81" s="204"/>
      <c r="J81" s="204"/>
      <c r="K81" s="204"/>
      <c r="L81" s="204"/>
      <c r="M81" s="204"/>
      <c r="N81" s="401"/>
      <c r="O81" s="143"/>
    </row>
    <row r="82" spans="1:17" ht="78.75" customHeight="1" thickBot="1" x14ac:dyDescent="0.3">
      <c r="A82" s="268"/>
      <c r="B82" s="461" t="s">
        <v>848</v>
      </c>
      <c r="C82" s="462"/>
      <c r="D82" s="462"/>
      <c r="E82" s="463"/>
      <c r="F82" s="204"/>
      <c r="G82" s="204"/>
      <c r="H82" s="204"/>
      <c r="I82" s="204"/>
      <c r="J82" s="204"/>
      <c r="K82" s="204"/>
      <c r="L82" s="204"/>
      <c r="M82" s="204"/>
      <c r="N82" s="401"/>
      <c r="O82" s="143"/>
    </row>
    <row r="83" spans="1:17" x14ac:dyDescent="0.25">
      <c r="A83" s="263"/>
      <c r="B83" s="204"/>
      <c r="C83" s="204"/>
      <c r="D83" s="204"/>
      <c r="E83" s="204"/>
      <c r="F83" s="204"/>
      <c r="G83" s="204"/>
      <c r="H83" s="204"/>
      <c r="I83" s="204"/>
      <c r="J83" s="204"/>
      <c r="K83" s="204"/>
      <c r="L83" s="204"/>
      <c r="M83" s="204"/>
      <c r="N83" s="401"/>
      <c r="O83" s="143"/>
    </row>
    <row r="84" spans="1:17" ht="24" customHeight="1" x14ac:dyDescent="0.25">
      <c r="A84" s="264"/>
      <c r="B84" s="208" t="s">
        <v>73</v>
      </c>
      <c r="C84" s="208"/>
      <c r="D84" s="208"/>
      <c r="E84" s="208"/>
      <c r="F84" s="208"/>
      <c r="G84" s="208"/>
      <c r="H84" s="208"/>
      <c r="I84" s="208"/>
      <c r="J84" s="208"/>
      <c r="K84" s="208"/>
      <c r="L84" s="208"/>
      <c r="M84" s="208"/>
      <c r="N84" s="402"/>
      <c r="O84" s="143"/>
    </row>
    <row r="85" spans="1:17" ht="24" customHeight="1" x14ac:dyDescent="0.25">
      <c r="A85" s="268" t="s">
        <v>189</v>
      </c>
      <c r="B85" s="207" t="s">
        <v>71</v>
      </c>
      <c r="C85" s="206"/>
      <c r="D85" s="204"/>
      <c r="E85" s="204"/>
      <c r="F85" s="204"/>
      <c r="G85" s="204"/>
      <c r="H85" s="204"/>
      <c r="I85" s="204"/>
      <c r="J85" s="204"/>
      <c r="K85" s="204"/>
      <c r="L85" s="204"/>
      <c r="M85" s="260"/>
      <c r="N85" s="143"/>
    </row>
    <row r="86" spans="1:17" ht="31.7" customHeight="1" thickBot="1" x14ac:dyDescent="0.3">
      <c r="A86" s="268"/>
      <c r="B86" s="515" t="s">
        <v>592</v>
      </c>
      <c r="C86" s="516"/>
      <c r="D86" s="516"/>
      <c r="E86" s="516"/>
      <c r="F86" s="204"/>
      <c r="G86" s="204"/>
      <c r="H86" s="204"/>
      <c r="I86" s="204"/>
      <c r="J86" s="204"/>
      <c r="K86" s="204"/>
      <c r="L86" s="204"/>
      <c r="M86" s="260"/>
      <c r="N86" s="143"/>
    </row>
    <row r="87" spans="1:17" ht="78.75" customHeight="1" thickBot="1" x14ac:dyDescent="0.3">
      <c r="A87" s="268"/>
      <c r="B87" s="461" t="s">
        <v>849</v>
      </c>
      <c r="C87" s="462"/>
      <c r="D87" s="462"/>
      <c r="E87" s="463"/>
      <c r="F87" s="204"/>
      <c r="G87" s="204"/>
      <c r="H87" s="204"/>
      <c r="I87" s="204"/>
      <c r="J87" s="204"/>
      <c r="K87" s="204"/>
      <c r="L87" s="204"/>
      <c r="M87" s="260"/>
      <c r="N87" s="143"/>
    </row>
    <row r="88" spans="1:17" x14ac:dyDescent="0.25">
      <c r="A88" s="263"/>
      <c r="B88" s="204"/>
      <c r="C88" s="204"/>
      <c r="D88" s="204"/>
      <c r="E88" s="204"/>
      <c r="F88" s="204"/>
      <c r="G88" s="204"/>
      <c r="H88" s="204"/>
      <c r="I88" s="204"/>
      <c r="J88" s="204"/>
      <c r="K88" s="204"/>
      <c r="L88" s="204"/>
      <c r="M88" s="260"/>
      <c r="N88" s="143"/>
    </row>
    <row r="89" spans="1:17" ht="30" customHeight="1" x14ac:dyDescent="0.25">
      <c r="A89" s="269" t="s">
        <v>624</v>
      </c>
      <c r="B89" s="203" t="s">
        <v>188</v>
      </c>
      <c r="C89" s="203"/>
      <c r="D89" s="202"/>
      <c r="E89" s="202"/>
      <c r="F89" s="202"/>
      <c r="G89" s="202"/>
      <c r="H89" s="202"/>
      <c r="I89" s="202"/>
      <c r="J89" s="202"/>
      <c r="K89" s="202"/>
      <c r="L89" s="202"/>
      <c r="M89" s="270"/>
      <c r="N89" s="143"/>
    </row>
    <row r="90" spans="1:17" ht="21" customHeight="1" x14ac:dyDescent="0.25">
      <c r="A90" s="271"/>
      <c r="B90" s="147" t="s">
        <v>187</v>
      </c>
      <c r="C90" s="147"/>
      <c r="D90" s="147"/>
      <c r="E90" s="147"/>
      <c r="F90" s="147"/>
      <c r="G90" s="147"/>
      <c r="H90" s="147"/>
      <c r="I90" s="147"/>
      <c r="J90" s="147"/>
      <c r="K90" s="147"/>
      <c r="L90" s="147"/>
      <c r="M90" s="272"/>
      <c r="N90" s="143"/>
    </row>
    <row r="91" spans="1:17" x14ac:dyDescent="0.25">
      <c r="A91" s="273" t="s">
        <v>186</v>
      </c>
      <c r="B91" s="197" t="s">
        <v>632</v>
      </c>
      <c r="C91" s="146"/>
      <c r="D91" s="145"/>
      <c r="E91" s="145"/>
      <c r="F91" s="145"/>
      <c r="G91" s="145"/>
      <c r="H91" s="145"/>
      <c r="I91" s="145"/>
      <c r="J91" s="145"/>
      <c r="K91" s="145"/>
      <c r="L91" s="145"/>
      <c r="M91" s="274"/>
      <c r="N91" s="143"/>
    </row>
    <row r="92" spans="1:17" ht="107.25" customHeight="1" x14ac:dyDescent="0.25">
      <c r="A92" s="273"/>
      <c r="B92" s="519" t="s">
        <v>633</v>
      </c>
      <c r="C92" s="464"/>
      <c r="D92" s="464"/>
      <c r="E92" s="464"/>
      <c r="F92" s="145"/>
      <c r="G92" s="145"/>
      <c r="H92" s="145"/>
      <c r="I92" s="145"/>
      <c r="J92" s="145"/>
      <c r="K92" s="145"/>
      <c r="L92" s="145"/>
      <c r="M92" s="274"/>
      <c r="N92" s="143"/>
    </row>
    <row r="93" spans="1:17" ht="45.95" customHeight="1" x14ac:dyDescent="0.25">
      <c r="A93" s="275"/>
      <c r="B93" s="464" t="s">
        <v>593</v>
      </c>
      <c r="C93" s="464"/>
      <c r="D93" s="464"/>
      <c r="E93" s="464"/>
      <c r="F93" s="145"/>
      <c r="G93" s="145"/>
      <c r="H93" s="145"/>
      <c r="I93" s="145"/>
      <c r="J93" s="145"/>
      <c r="K93" s="145"/>
      <c r="L93" s="145"/>
      <c r="M93" s="274"/>
      <c r="N93" s="143"/>
      <c r="Q93" s="143"/>
    </row>
    <row r="94" spans="1:17" ht="66" customHeight="1" thickBot="1" x14ac:dyDescent="0.3">
      <c r="A94" s="275"/>
      <c r="B94" s="490" t="s">
        <v>634</v>
      </c>
      <c r="C94" s="490"/>
      <c r="D94" s="490"/>
      <c r="E94" s="490"/>
      <c r="F94" s="145"/>
      <c r="G94" s="145"/>
      <c r="H94" s="145"/>
      <c r="I94" s="145"/>
      <c r="J94" s="145"/>
      <c r="K94" s="145"/>
      <c r="L94" s="145"/>
      <c r="M94" s="274"/>
      <c r="N94" s="143"/>
      <c r="Q94" s="143"/>
    </row>
    <row r="95" spans="1:17" ht="24" customHeight="1" x14ac:dyDescent="0.25">
      <c r="A95" s="275"/>
      <c r="B95" s="153" t="s">
        <v>185</v>
      </c>
      <c r="C95" s="201" t="s">
        <v>0</v>
      </c>
      <c r="D95" s="201" t="s">
        <v>184</v>
      </c>
      <c r="E95" s="201" t="s">
        <v>183</v>
      </c>
      <c r="F95" s="201" t="s">
        <v>182</v>
      </c>
      <c r="G95" s="201" t="s">
        <v>181</v>
      </c>
      <c r="H95" s="201" t="s">
        <v>125</v>
      </c>
      <c r="I95" s="195" t="s">
        <v>9</v>
      </c>
      <c r="J95" s="181" t="s">
        <v>8</v>
      </c>
      <c r="K95" s="145"/>
      <c r="L95" s="145"/>
      <c r="M95" s="274"/>
      <c r="N95" s="143"/>
      <c r="Q95" s="143"/>
    </row>
    <row r="96" spans="1:17" ht="75" x14ac:dyDescent="0.25">
      <c r="A96" s="275"/>
      <c r="B96" s="406" t="s">
        <v>796</v>
      </c>
      <c r="C96" s="407" t="s">
        <v>251</v>
      </c>
      <c r="D96" s="407" t="s">
        <v>388</v>
      </c>
      <c r="E96" s="408">
        <v>1542.15</v>
      </c>
      <c r="F96" s="408">
        <v>3336.98</v>
      </c>
      <c r="G96" s="408">
        <v>3259.28</v>
      </c>
      <c r="H96" s="408">
        <f t="shared" ref="H96:H99" si="0">SUM(E96:G96)</f>
        <v>8138.41</v>
      </c>
      <c r="I96" s="407" t="s">
        <v>13</v>
      </c>
      <c r="J96" s="200" t="s">
        <v>801</v>
      </c>
      <c r="K96" s="145"/>
      <c r="L96" s="145"/>
      <c r="M96" s="274"/>
      <c r="N96" s="143"/>
      <c r="Q96" s="143"/>
    </row>
    <row r="97" spans="1:17" ht="75" x14ac:dyDescent="0.25">
      <c r="A97" s="275"/>
      <c r="B97" s="406" t="s">
        <v>180</v>
      </c>
      <c r="C97" s="407" t="str">
        <f>VLOOKUP(C$96,ListsReq!$C$3:$R$34,2,FALSE)</f>
        <v>2017/18</v>
      </c>
      <c r="D97" s="407" t="s">
        <v>388</v>
      </c>
      <c r="E97" s="408">
        <v>2172.88</v>
      </c>
      <c r="F97" s="408">
        <v>2273.19</v>
      </c>
      <c r="G97" s="408">
        <v>2923.77</v>
      </c>
      <c r="H97" s="408">
        <f t="shared" si="0"/>
        <v>7369.84</v>
      </c>
      <c r="I97" s="407" t="s">
        <v>13</v>
      </c>
      <c r="J97" s="200" t="s">
        <v>801</v>
      </c>
      <c r="K97" s="145"/>
      <c r="L97" s="145"/>
      <c r="M97" s="274"/>
      <c r="N97" s="143"/>
      <c r="Q97" s="143"/>
    </row>
    <row r="98" spans="1:17" ht="75" x14ac:dyDescent="0.25">
      <c r="A98" s="275"/>
      <c r="B98" s="406" t="s">
        <v>179</v>
      </c>
      <c r="C98" s="407" t="str">
        <f>VLOOKUP(C$96,ListsReq!$C$3:$R$34,3,FALSE)</f>
        <v>2018/19</v>
      </c>
      <c r="D98" s="407" t="s">
        <v>388</v>
      </c>
      <c r="E98" s="408">
        <v>1867.67</v>
      </c>
      <c r="F98" s="408">
        <v>1929.86</v>
      </c>
      <c r="G98" s="408">
        <v>2625.07</v>
      </c>
      <c r="H98" s="408">
        <f t="shared" si="0"/>
        <v>6422.6</v>
      </c>
      <c r="I98" s="407" t="s">
        <v>13</v>
      </c>
      <c r="J98" s="200" t="s">
        <v>801</v>
      </c>
      <c r="K98" s="145"/>
      <c r="L98" s="145"/>
      <c r="M98" s="274"/>
      <c r="N98" s="143"/>
      <c r="Q98" s="143"/>
    </row>
    <row r="99" spans="1:17" ht="75.75" thickBot="1" x14ac:dyDescent="0.3">
      <c r="A99" s="275"/>
      <c r="B99" s="409" t="s">
        <v>178</v>
      </c>
      <c r="C99" s="410" t="str">
        <f>VLOOKUP(C$96,ListsReq!$C$3:$R$34,4,FALSE)</f>
        <v>2019/20</v>
      </c>
      <c r="D99" s="410" t="s">
        <v>388</v>
      </c>
      <c r="E99" s="411">
        <v>1914</v>
      </c>
      <c r="F99" s="411">
        <v>1317.3</v>
      </c>
      <c r="G99" s="411">
        <v>1327.4</v>
      </c>
      <c r="H99" s="411">
        <f t="shared" si="0"/>
        <v>4558.7000000000007</v>
      </c>
      <c r="I99" s="410" t="s">
        <v>13</v>
      </c>
      <c r="J99" s="199" t="s">
        <v>801</v>
      </c>
      <c r="K99" s="145"/>
      <c r="L99" s="145"/>
      <c r="M99" s="274"/>
      <c r="N99" s="143"/>
      <c r="Q99" s="143"/>
    </row>
    <row r="100" spans="1:17" x14ac:dyDescent="0.25">
      <c r="A100" s="273"/>
      <c r="B100" s="198"/>
      <c r="C100" s="168"/>
      <c r="D100" s="145"/>
      <c r="E100" s="145"/>
      <c r="F100" s="145"/>
      <c r="G100" s="145"/>
      <c r="H100" s="145"/>
      <c r="I100" s="145"/>
      <c r="J100" s="145"/>
      <c r="K100" s="145"/>
      <c r="L100" s="145"/>
      <c r="M100" s="274"/>
      <c r="N100" s="143"/>
    </row>
    <row r="101" spans="1:17" x14ac:dyDescent="0.25">
      <c r="A101" s="273" t="s">
        <v>177</v>
      </c>
      <c r="B101" s="197" t="s">
        <v>176</v>
      </c>
      <c r="C101" s="146"/>
      <c r="D101" s="145"/>
      <c r="E101" s="145"/>
      <c r="F101" s="145"/>
      <c r="G101" s="145"/>
      <c r="H101" s="145"/>
      <c r="I101" s="145"/>
      <c r="J101" s="145"/>
      <c r="K101" s="145"/>
      <c r="L101" s="145"/>
      <c r="M101" s="274"/>
      <c r="N101" s="143"/>
    </row>
    <row r="102" spans="1:17" ht="78.75" customHeight="1" x14ac:dyDescent="0.25">
      <c r="A102" s="273"/>
      <c r="B102" s="464" t="s">
        <v>635</v>
      </c>
      <c r="C102" s="464"/>
      <c r="D102" s="464"/>
      <c r="E102" s="464"/>
      <c r="F102" s="145"/>
      <c r="G102" s="145"/>
      <c r="H102" s="145"/>
      <c r="I102" s="145"/>
      <c r="J102" s="145"/>
      <c r="K102" s="145"/>
      <c r="L102" s="145"/>
      <c r="M102" s="274"/>
      <c r="N102" s="143"/>
    </row>
    <row r="103" spans="1:17" ht="34.5" customHeight="1" x14ac:dyDescent="0.25">
      <c r="A103" s="275"/>
      <c r="B103" s="464" t="s">
        <v>175</v>
      </c>
      <c r="C103" s="464"/>
      <c r="D103" s="464"/>
      <c r="E103" s="464"/>
      <c r="F103" s="145"/>
      <c r="G103" s="145"/>
      <c r="H103" s="145"/>
      <c r="I103" s="145"/>
      <c r="J103" s="145"/>
      <c r="K103" s="145"/>
      <c r="L103" s="145"/>
      <c r="M103" s="274"/>
      <c r="N103" s="143"/>
      <c r="O103" s="143"/>
    </row>
    <row r="104" spans="1:17" x14ac:dyDescent="0.25">
      <c r="A104" s="275"/>
      <c r="B104" s="374" t="s">
        <v>797</v>
      </c>
      <c r="C104" s="395">
        <v>2020</v>
      </c>
      <c r="D104" s="394">
        <v>2019</v>
      </c>
      <c r="E104" s="394">
        <v>2020</v>
      </c>
      <c r="F104" s="145"/>
      <c r="G104" s="145"/>
      <c r="H104" s="145"/>
      <c r="I104" s="145"/>
      <c r="J104" s="145"/>
      <c r="K104" s="145"/>
      <c r="L104" s="145"/>
      <c r="M104" s="274"/>
      <c r="N104" s="143"/>
      <c r="O104" s="143"/>
    </row>
    <row r="105" spans="1:17" ht="8.65" customHeight="1" thickBot="1" x14ac:dyDescent="0.3">
      <c r="A105" s="275"/>
      <c r="B105" s="374"/>
      <c r="C105" s="374"/>
      <c r="D105" s="374"/>
      <c r="E105" s="374"/>
      <c r="F105" s="145"/>
      <c r="G105" s="145"/>
      <c r="H105" s="145"/>
      <c r="I105" s="145"/>
      <c r="J105" s="145"/>
      <c r="K105" s="145"/>
      <c r="L105" s="145"/>
      <c r="M105" s="274"/>
      <c r="N105" s="143"/>
      <c r="O105" s="143"/>
    </row>
    <row r="106" spans="1:17" ht="21.75" customHeight="1" x14ac:dyDescent="0.25">
      <c r="A106" s="275"/>
      <c r="B106" s="153" t="s">
        <v>174</v>
      </c>
      <c r="C106" s="196" t="s">
        <v>173</v>
      </c>
      <c r="D106" s="195" t="s">
        <v>172</v>
      </c>
      <c r="E106" s="195" t="s">
        <v>9</v>
      </c>
      <c r="F106" s="195" t="s">
        <v>171</v>
      </c>
      <c r="G106" s="195" t="s">
        <v>9</v>
      </c>
      <c r="H106" s="195" t="s">
        <v>170</v>
      </c>
      <c r="I106" s="181" t="s">
        <v>8</v>
      </c>
      <c r="J106" s="145"/>
      <c r="K106" s="145"/>
      <c r="L106" s="145"/>
      <c r="M106" s="274"/>
      <c r="N106" s="143"/>
      <c r="O106" s="143"/>
    </row>
    <row r="107" spans="1:17" x14ac:dyDescent="0.25">
      <c r="A107" s="275"/>
      <c r="B107" s="161" t="s">
        <v>505</v>
      </c>
      <c r="C107" s="193" t="s">
        <v>181</v>
      </c>
      <c r="D107" s="194">
        <v>543691</v>
      </c>
      <c r="E107" s="190" t="str">
        <f>VLOOKUP($B107,ListsReq!$AC$3:$AF$150,2,FALSE)</f>
        <v>kWh</v>
      </c>
      <c r="F107" s="191">
        <f>IF($C$104=2020, VLOOKUP($B107,ListsReq!$AC$3:$AF$150,3,FALSE), IF($C$104=2019, VLOOKUP($B107,ListsReq!$AC$153:$AF$300,3,FALSE),""))</f>
        <v>2.0049999999999998E-2</v>
      </c>
      <c r="G107" s="190" t="str">
        <f>VLOOKUP($B107,ListsReq!$AC$3:$AF$150,4,FALSE)</f>
        <v>kg CO2e/kWh</v>
      </c>
      <c r="H107" s="189">
        <f t="shared" ref="H107:H146" si="1">(F107*D107)/1000</f>
        <v>10.90100455</v>
      </c>
      <c r="I107" s="159" t="s">
        <v>877</v>
      </c>
      <c r="J107" s="145"/>
      <c r="K107" s="145"/>
      <c r="L107" s="145"/>
      <c r="M107" s="274"/>
      <c r="N107" s="143"/>
      <c r="O107" s="143"/>
    </row>
    <row r="108" spans="1:17" x14ac:dyDescent="0.25">
      <c r="A108" s="275"/>
      <c r="B108" s="161" t="s">
        <v>505</v>
      </c>
      <c r="C108" s="193" t="s">
        <v>181</v>
      </c>
      <c r="D108" s="160">
        <v>5596398</v>
      </c>
      <c r="E108" s="190" t="str">
        <f>VLOOKUP($B108,ListsReq!$AC$3:$AF$150,2,FALSE)</f>
        <v>kWh</v>
      </c>
      <c r="F108" s="191">
        <f>IF($C$104=2020, VLOOKUP($B108,ListsReq!$AC$3:$AF$150,3,FALSE), IF($C$104=2019, VLOOKUP($B108,ListsReq!$AC$153:$AF$300,3,FALSE),""))</f>
        <v>2.0049999999999998E-2</v>
      </c>
      <c r="G108" s="190" t="str">
        <f>VLOOKUP($B108,ListsReq!$AC$3:$AF$150,4,FALSE)</f>
        <v>kg CO2e/kWh</v>
      </c>
      <c r="H108" s="189">
        <f t="shared" si="1"/>
        <v>112.20777989999999</v>
      </c>
      <c r="I108" s="159" t="s">
        <v>878</v>
      </c>
      <c r="J108" s="145"/>
      <c r="K108" s="145"/>
      <c r="L108" s="145"/>
      <c r="M108" s="274"/>
      <c r="N108" s="143"/>
      <c r="O108" s="143"/>
    </row>
    <row r="109" spans="1:17" x14ac:dyDescent="0.25">
      <c r="A109" s="275"/>
      <c r="B109" s="161" t="s">
        <v>528</v>
      </c>
      <c r="C109" s="193" t="s">
        <v>182</v>
      </c>
      <c r="D109" s="160">
        <v>543691</v>
      </c>
      <c r="E109" s="190" t="str">
        <f>VLOOKUP($B109,ListsReq!$AC$3:$AF$150,2,FALSE)</f>
        <v>kWh</v>
      </c>
      <c r="F109" s="191">
        <f>IF($C$104=2020, VLOOKUP($B109,ListsReq!$AC$3:$AF$150,3,FALSE), IF($C$104=2019, VLOOKUP($B109,ListsReq!$AC$153:$AF$300,3,FALSE),""))</f>
        <v>0.23313999999999999</v>
      </c>
      <c r="G109" s="190" t="str">
        <f>VLOOKUP($B109,ListsReq!$AC$3:$AF$150,4,FALSE)</f>
        <v>kg CO2e/kWh</v>
      </c>
      <c r="H109" s="189">
        <f t="shared" si="1"/>
        <v>126.75611973999999</v>
      </c>
      <c r="I109" s="159" t="s">
        <v>877</v>
      </c>
      <c r="J109" s="145"/>
      <c r="K109" s="145"/>
      <c r="L109" s="145"/>
      <c r="M109" s="274"/>
      <c r="N109" s="143"/>
      <c r="O109" s="143"/>
    </row>
    <row r="110" spans="1:17" x14ac:dyDescent="0.25">
      <c r="A110" s="275"/>
      <c r="B110" s="161" t="s">
        <v>528</v>
      </c>
      <c r="C110" s="193" t="s">
        <v>182</v>
      </c>
      <c r="D110" s="160">
        <v>5596398</v>
      </c>
      <c r="E110" s="190" t="str">
        <f>VLOOKUP($B110,ListsReq!$AC$3:$AF$150,2,FALSE)</f>
        <v>kWh</v>
      </c>
      <c r="F110" s="191">
        <f>IF($C$104=2020, VLOOKUP($B110,ListsReq!$AC$3:$AF$150,3,FALSE), IF($C$104=2019, VLOOKUP($B110,ListsReq!$AC$153:$AF$300,3,FALSE),""))</f>
        <v>0.23313999999999999</v>
      </c>
      <c r="G110" s="190" t="str">
        <f>VLOOKUP($B110,ListsReq!$AC$3:$AF$150,4,FALSE)</f>
        <v>kg CO2e/kWh</v>
      </c>
      <c r="H110" s="189">
        <f t="shared" si="1"/>
        <v>1304.74422972</v>
      </c>
      <c r="I110" s="159" t="s">
        <v>878</v>
      </c>
      <c r="J110" s="145"/>
      <c r="K110" s="145"/>
      <c r="L110" s="145"/>
      <c r="M110" s="274"/>
      <c r="N110" s="143"/>
      <c r="O110" s="143"/>
    </row>
    <row r="111" spans="1:17" x14ac:dyDescent="0.25">
      <c r="A111" s="275"/>
      <c r="B111" s="161" t="s">
        <v>481</v>
      </c>
      <c r="C111" s="193" t="s">
        <v>183</v>
      </c>
      <c r="D111" s="160">
        <v>3419675</v>
      </c>
      <c r="E111" s="190" t="str">
        <f>VLOOKUP($B111,ListsReq!$AC$3:$AF$150,2,FALSE)</f>
        <v>kWh</v>
      </c>
      <c r="F111" s="191">
        <f>IF($C$104=2020, VLOOKUP($B111,ListsReq!$AC$3:$AF$150,3,FALSE), IF($C$104=2019, VLOOKUP($B111,ListsReq!$AC$153:$AF$300,3,FALSE),""))</f>
        <v>0.18387000000000001</v>
      </c>
      <c r="G111" s="190" t="str">
        <f>VLOOKUP($B111,ListsReq!$AC$3:$AF$150,4,FALSE)</f>
        <v>kg CO2e/kWh</v>
      </c>
      <c r="H111" s="189">
        <f t="shared" si="1"/>
        <v>628.77564225000003</v>
      </c>
      <c r="I111" s="159" t="s">
        <v>877</v>
      </c>
      <c r="J111" s="145"/>
      <c r="K111" s="145"/>
      <c r="L111" s="145"/>
      <c r="M111" s="274"/>
      <c r="N111" s="143"/>
      <c r="O111" s="143"/>
    </row>
    <row r="112" spans="1:17" x14ac:dyDescent="0.25">
      <c r="A112" s="275"/>
      <c r="B112" s="161" t="s">
        <v>481</v>
      </c>
      <c r="C112" s="193" t="s">
        <v>183</v>
      </c>
      <c r="D112" s="160">
        <v>6585858</v>
      </c>
      <c r="E112" s="190" t="str">
        <f>VLOOKUP($B112,ListsReq!$AC$3:$AF$150,2,FALSE)</f>
        <v>kWh</v>
      </c>
      <c r="F112" s="191">
        <f>IF($C$104=2020, VLOOKUP($B112,ListsReq!$AC$3:$AF$150,3,FALSE), IF($C$104=2019, VLOOKUP($B112,ListsReq!$AC$153:$AF$300,3,FALSE),""))</f>
        <v>0.18387000000000001</v>
      </c>
      <c r="G112" s="190" t="str">
        <f>VLOOKUP($B112,ListsReq!$AC$3:$AF$150,4,FALSE)</f>
        <v>kg CO2e/kWh</v>
      </c>
      <c r="H112" s="189">
        <f t="shared" si="1"/>
        <v>1210.94171046</v>
      </c>
      <c r="I112" s="159" t="s">
        <v>878</v>
      </c>
      <c r="J112" s="145"/>
      <c r="K112" s="145"/>
      <c r="L112" s="145"/>
      <c r="M112" s="274"/>
      <c r="N112" s="143"/>
      <c r="O112" s="143"/>
    </row>
    <row r="113" spans="1:15" x14ac:dyDescent="0.25">
      <c r="A113" s="275"/>
      <c r="B113" s="161" t="s">
        <v>387</v>
      </c>
      <c r="C113" s="193" t="s">
        <v>181</v>
      </c>
      <c r="D113" s="160">
        <v>15779</v>
      </c>
      <c r="E113" s="190" t="str">
        <f>VLOOKUP($B113,ListsReq!$AC$3:$AF$150,2,FALSE)</f>
        <v>m3</v>
      </c>
      <c r="F113" s="191">
        <f>IF($C$104=2020, VLOOKUP($B113,ListsReq!$AC$3:$AF$150,3,FALSE), IF($C$104=2019, VLOOKUP($B113,ListsReq!$AC$153:$AF$300,3,FALSE),""))</f>
        <v>0.34399999999999997</v>
      </c>
      <c r="G113" s="190" t="str">
        <f>VLOOKUP($B113,ListsReq!$AC$3:$AF$150,4,FALSE)</f>
        <v>kg CO2e/m3</v>
      </c>
      <c r="H113" s="189">
        <f t="shared" si="1"/>
        <v>5.4279759999999992</v>
      </c>
      <c r="I113" s="159"/>
      <c r="J113" s="145"/>
      <c r="K113" s="145"/>
      <c r="L113" s="145"/>
      <c r="M113" s="274"/>
      <c r="N113" s="143"/>
      <c r="O113" s="143"/>
    </row>
    <row r="114" spans="1:15" x14ac:dyDescent="0.25">
      <c r="A114" s="275"/>
      <c r="B114" s="161" t="s">
        <v>372</v>
      </c>
      <c r="C114" s="193" t="s">
        <v>181</v>
      </c>
      <c r="D114" s="160">
        <v>14990</v>
      </c>
      <c r="E114" s="190" t="str">
        <f>VLOOKUP($B114,ListsReq!$AC$3:$AF$150,2,FALSE)</f>
        <v>m3</v>
      </c>
      <c r="F114" s="191">
        <f>IF($C$104=2020, VLOOKUP($B114,ListsReq!$AC$3:$AF$150,3,FALSE), IF($C$104=2019, VLOOKUP($B114,ListsReq!$AC$153:$AF$300,3,FALSE),""))</f>
        <v>0.70799999999999996</v>
      </c>
      <c r="G114" s="190" t="str">
        <f>VLOOKUP($B114,ListsReq!$AC$3:$AF$150,4,FALSE)</f>
        <v>kg CO2e/m3</v>
      </c>
      <c r="H114" s="189">
        <f t="shared" si="1"/>
        <v>10.612920000000001</v>
      </c>
      <c r="I114" s="159"/>
      <c r="J114" s="145"/>
      <c r="K114" s="145"/>
      <c r="L114" s="145"/>
      <c r="M114" s="274"/>
      <c r="N114" s="143"/>
      <c r="O114" s="143"/>
    </row>
    <row r="115" spans="1:15" x14ac:dyDescent="0.25">
      <c r="A115" s="275"/>
      <c r="B115" s="161" t="s">
        <v>235</v>
      </c>
      <c r="C115" s="193" t="s">
        <v>181</v>
      </c>
      <c r="D115" s="160">
        <v>24090</v>
      </c>
      <c r="E115" s="190" t="str">
        <f>VLOOKUP($B115,ListsReq!$AC$3:$AF$150,2,FALSE)</f>
        <v>passenger km</v>
      </c>
      <c r="F115" s="191">
        <f>IF($C$104=2020, VLOOKUP($B115,ListsReq!$AC$3:$AF$150,3,FALSE), IF($C$104=2019, VLOOKUP($B115,ListsReq!$AC$153:$AF$300,3,FALSE),""))</f>
        <v>0.24429999999999999</v>
      </c>
      <c r="G115" s="190" t="str">
        <f>VLOOKUP($B115,ListsReq!$AC$3:$AF$150,4,FALSE)</f>
        <v>kg CO2e/passenger km</v>
      </c>
      <c r="H115" s="189">
        <f t="shared" si="1"/>
        <v>5.8851870000000002</v>
      </c>
      <c r="I115" s="159"/>
      <c r="J115" s="145"/>
      <c r="K115" s="145"/>
      <c r="L115" s="145"/>
      <c r="M115" s="274"/>
      <c r="N115" s="143"/>
      <c r="O115" s="143"/>
    </row>
    <row r="116" spans="1:15" x14ac:dyDescent="0.25">
      <c r="A116" s="275"/>
      <c r="B116" s="161" t="s">
        <v>234</v>
      </c>
      <c r="C116" s="193" t="s">
        <v>181</v>
      </c>
      <c r="D116" s="160">
        <v>569289</v>
      </c>
      <c r="E116" s="190" t="str">
        <f>VLOOKUP($B116,ListsReq!$AC$3:$AF$150,2,FALSE)</f>
        <v>passenger km</v>
      </c>
      <c r="F116" s="191">
        <f>IF($C$104=2020, VLOOKUP($B116,ListsReq!$AC$3:$AF$150,3,FALSE), IF($C$104=2019, VLOOKUP($B116,ListsReq!$AC$153:$AF$300,3,FALSE),""))</f>
        <v>0.15529999999999999</v>
      </c>
      <c r="G116" s="190" t="str">
        <f>VLOOKUP($B116,ListsReq!$AC$3:$AF$150,4,FALSE)</f>
        <v>kg CO2e/passenger km</v>
      </c>
      <c r="H116" s="189">
        <f t="shared" si="1"/>
        <v>88.410581699999994</v>
      </c>
      <c r="I116" s="159"/>
      <c r="J116" s="145"/>
      <c r="K116" s="145"/>
      <c r="L116" s="145"/>
      <c r="M116" s="274"/>
      <c r="N116" s="143"/>
      <c r="O116" s="143"/>
    </row>
    <row r="117" spans="1:15" x14ac:dyDescent="0.25">
      <c r="A117" s="275"/>
      <c r="B117" s="161" t="s">
        <v>233</v>
      </c>
      <c r="C117" s="193" t="s">
        <v>181</v>
      </c>
      <c r="D117" s="160">
        <v>2642930</v>
      </c>
      <c r="E117" s="190" t="str">
        <f>VLOOKUP($B117,ListsReq!$AC$3:$AF$150,2,FALSE)</f>
        <v>passenger km</v>
      </c>
      <c r="F117" s="191">
        <f>IF($C$104=2020, VLOOKUP($B117,ListsReq!$AC$3:$AF$150,3,FALSE), IF($C$104=2019, VLOOKUP($B117,ListsReq!$AC$153:$AF$300,3,FALSE),""))</f>
        <v>0.19084999999999999</v>
      </c>
      <c r="G117" s="190" t="str">
        <f>VLOOKUP($B117,ListsReq!$AC$3:$AF$150,4,FALSE)</f>
        <v>kg CO2e/passenger km</v>
      </c>
      <c r="H117" s="189">
        <f t="shared" si="1"/>
        <v>504.40319049999999</v>
      </c>
      <c r="I117" s="159"/>
      <c r="J117" s="145"/>
      <c r="K117" s="145"/>
      <c r="L117" s="145"/>
      <c r="M117" s="274"/>
      <c r="N117" s="143"/>
      <c r="O117" s="143"/>
    </row>
    <row r="118" spans="1:15" x14ac:dyDescent="0.25">
      <c r="A118" s="275"/>
      <c r="B118" s="161" t="s">
        <v>688</v>
      </c>
      <c r="C118" s="193" t="s">
        <v>181</v>
      </c>
      <c r="D118" s="160">
        <v>2330686</v>
      </c>
      <c r="E118" s="190" t="str">
        <f>VLOOKUP($B118,ListsReq!$AC$3:$AF$150,2,FALSE)</f>
        <v>passenger km</v>
      </c>
      <c r="F118" s="191">
        <f>IF($C$104=2020, VLOOKUP($B118,ListsReq!$AC$3:$AF$150,3,FALSE), IF($C$104=2019, VLOOKUP($B118,ListsReq!$AC$153:$AF$300,3,FALSE),""))</f>
        <v>0.18181</v>
      </c>
      <c r="G118" s="190" t="str">
        <f>VLOOKUP($B118,ListsReq!$AC$3:$AF$150,4,FALSE)</f>
        <v>kg CO2e/passenger km</v>
      </c>
      <c r="H118" s="189">
        <f t="shared" si="1"/>
        <v>423.74202166000003</v>
      </c>
      <c r="I118" s="159"/>
      <c r="J118" s="145"/>
      <c r="K118" s="145"/>
      <c r="L118" s="145"/>
      <c r="M118" s="274"/>
      <c r="N118" s="143"/>
      <c r="O118" s="143"/>
    </row>
    <row r="119" spans="1:15" x14ac:dyDescent="0.25">
      <c r="A119" s="275"/>
      <c r="B119" s="161" t="s">
        <v>232</v>
      </c>
      <c r="C119" s="193" t="s">
        <v>181</v>
      </c>
      <c r="D119" s="160">
        <v>271134</v>
      </c>
      <c r="E119" s="190" t="str">
        <f>VLOOKUP($B119,ListsReq!$AC$3:$AF$150,2,FALSE)</f>
        <v>passenger km</v>
      </c>
      <c r="F119" s="191">
        <f>IF($C$104=2020, VLOOKUP($B119,ListsReq!$AC$3:$AF$150,3,FALSE), IF($C$104=2019, VLOOKUP($B119,ListsReq!$AC$153:$AF$300,3,FALSE),""))</f>
        <v>3.6940000000000001E-2</v>
      </c>
      <c r="G119" s="190" t="str">
        <f>VLOOKUP($B119,ListsReq!$AC$3:$AF$150,4,FALSE)</f>
        <v>kg CO2e/passenger km</v>
      </c>
      <c r="H119" s="189">
        <f t="shared" si="1"/>
        <v>10.01568996</v>
      </c>
      <c r="I119" s="159"/>
      <c r="J119" s="145"/>
      <c r="K119" s="145"/>
      <c r="L119" s="145"/>
      <c r="M119" s="274"/>
      <c r="N119" s="143"/>
      <c r="O119" s="143"/>
    </row>
    <row r="120" spans="1:15" x14ac:dyDescent="0.25">
      <c r="A120" s="275"/>
      <c r="B120" s="161" t="s">
        <v>696</v>
      </c>
      <c r="C120" s="193" t="s">
        <v>181</v>
      </c>
      <c r="D120" s="160">
        <v>190510</v>
      </c>
      <c r="E120" s="190" t="str">
        <f>VLOOKUP($B120,ListsReq!$AC$3:$AF$150,2,FALSE)</f>
        <v>km</v>
      </c>
      <c r="F120" s="191">
        <f>IF($C$104=2020, VLOOKUP($B120,ListsReq!$AC$3:$AF$150,3,FALSE), IF($C$104=2019, VLOOKUP($B120,ListsReq!$AC$153:$AF$300,3,FALSE),""))</f>
        <v>0.1714</v>
      </c>
      <c r="G120" s="190" t="str">
        <f>VLOOKUP($B120,ListsReq!$AC$3:$AF$150,4,FALSE)</f>
        <v>kg CO2e/km</v>
      </c>
      <c r="H120" s="189">
        <f t="shared" si="1"/>
        <v>32.653413999999998</v>
      </c>
      <c r="I120" s="159"/>
      <c r="J120" s="145"/>
      <c r="K120" s="145"/>
      <c r="L120" s="145"/>
      <c r="M120" s="274"/>
      <c r="N120" s="143"/>
      <c r="O120" s="143"/>
    </row>
    <row r="121" spans="1:15" x14ac:dyDescent="0.25">
      <c r="A121" s="275"/>
      <c r="B121" s="161" t="s">
        <v>666</v>
      </c>
      <c r="C121" s="193" t="s">
        <v>183</v>
      </c>
      <c r="D121" s="160">
        <v>7880</v>
      </c>
      <c r="E121" s="190" t="str">
        <f>VLOOKUP($B121,ListsReq!$AC$3:$AF$150,2,FALSE)</f>
        <v>litres</v>
      </c>
      <c r="F121" s="191">
        <f>IF($C$104=2020, VLOOKUP($B121,ListsReq!$AC$3:$AF$150,3,FALSE), IF($C$104=2019, VLOOKUP($B121,ListsReq!$AC$153:$AF$300,3,FALSE),""))</f>
        <v>2.1680199999999998</v>
      </c>
      <c r="G121" s="190" t="str">
        <f>VLOOKUP($B121,ListsReq!$AC$3:$AF$150,4,FALSE)</f>
        <v>kg CO2e/litre</v>
      </c>
      <c r="H121" s="189">
        <f t="shared" si="1"/>
        <v>17.0839976</v>
      </c>
      <c r="I121" s="159"/>
      <c r="J121" s="145"/>
      <c r="K121" s="145"/>
      <c r="L121" s="145"/>
      <c r="M121" s="274"/>
      <c r="N121" s="143"/>
      <c r="O121" s="143"/>
    </row>
    <row r="122" spans="1:15" x14ac:dyDescent="0.25">
      <c r="A122" s="275"/>
      <c r="B122" s="161" t="s">
        <v>664</v>
      </c>
      <c r="C122" s="193" t="s">
        <v>183</v>
      </c>
      <c r="D122" s="160">
        <v>2368</v>
      </c>
      <c r="E122" s="190" t="str">
        <f>VLOOKUP($B122,ListsReq!$AC$3:$AF$150,2,FALSE)</f>
        <v>litres</v>
      </c>
      <c r="F122" s="191">
        <f>IF($C$104=2020, VLOOKUP($B122,ListsReq!$AC$3:$AF$150,3,FALSE), IF($C$104=2019, VLOOKUP($B122,ListsReq!$AC$153:$AF$300,3,FALSE),""))</f>
        <v>2.54603</v>
      </c>
      <c r="G122" s="190" t="str">
        <f>VLOOKUP($B122,ListsReq!$AC$3:$AF$150,4,FALSE)</f>
        <v>kg CO2e/litre</v>
      </c>
      <c r="H122" s="189">
        <f t="shared" si="1"/>
        <v>6.0289990399999995</v>
      </c>
      <c r="I122" s="159"/>
      <c r="J122" s="145"/>
      <c r="K122" s="145"/>
      <c r="L122" s="145"/>
      <c r="M122" s="274"/>
      <c r="N122" s="143"/>
      <c r="O122" s="143"/>
    </row>
    <row r="123" spans="1:15" x14ac:dyDescent="0.25">
      <c r="A123" s="275"/>
      <c r="B123" s="161" t="s">
        <v>228</v>
      </c>
      <c r="C123" s="193" t="s">
        <v>181</v>
      </c>
      <c r="D123" s="160">
        <v>13873</v>
      </c>
      <c r="E123" s="190" t="str">
        <f>VLOOKUP($B123,ListsReq!$AC$3:$AF$150,2,FALSE)</f>
        <v>passenger km</v>
      </c>
      <c r="F123" s="191">
        <v>0.31191000000000002</v>
      </c>
      <c r="G123" s="190" t="str">
        <f>VLOOKUP($B123,ListsReq!$AC$3:$AF$150,4,FALSE)</f>
        <v>kg CO2e/passenger km</v>
      </c>
      <c r="H123" s="189">
        <f t="shared" si="1"/>
        <v>4.3271274300000009</v>
      </c>
      <c r="I123" s="159"/>
      <c r="J123" s="145"/>
      <c r="K123" s="145"/>
      <c r="L123" s="145"/>
      <c r="M123" s="274"/>
      <c r="N123" s="143"/>
      <c r="O123" s="143"/>
    </row>
    <row r="124" spans="1:15" x14ac:dyDescent="0.25">
      <c r="A124" s="275"/>
      <c r="B124" s="161" t="s">
        <v>243</v>
      </c>
      <c r="C124" s="193" t="s">
        <v>181</v>
      </c>
      <c r="D124" s="160">
        <v>2.25</v>
      </c>
      <c r="E124" s="190" t="s">
        <v>237</v>
      </c>
      <c r="F124" s="191">
        <v>21.317</v>
      </c>
      <c r="G124" s="190" t="s">
        <v>804</v>
      </c>
      <c r="H124" s="189">
        <f t="shared" si="1"/>
        <v>4.7963249999999999E-2</v>
      </c>
      <c r="I124" s="159"/>
      <c r="J124" s="145"/>
      <c r="K124" s="145"/>
      <c r="L124" s="145"/>
      <c r="M124" s="274"/>
      <c r="N124" s="143"/>
      <c r="O124" s="143"/>
    </row>
    <row r="125" spans="1:15" x14ac:dyDescent="0.25">
      <c r="A125" s="275"/>
      <c r="B125" s="161" t="s">
        <v>238</v>
      </c>
      <c r="C125" s="193" t="s">
        <v>181</v>
      </c>
      <c r="D125" s="160">
        <v>100.32</v>
      </c>
      <c r="E125" s="190" t="s">
        <v>237</v>
      </c>
      <c r="F125" s="191">
        <v>21.317</v>
      </c>
      <c r="G125" s="190" t="s">
        <v>804</v>
      </c>
      <c r="H125" s="189">
        <f t="shared" si="1"/>
        <v>2.1385214399999999</v>
      </c>
      <c r="I125" s="159"/>
      <c r="J125" s="145"/>
      <c r="K125" s="145"/>
      <c r="L125" s="145"/>
      <c r="M125" s="274"/>
      <c r="N125" s="143"/>
      <c r="O125" s="143"/>
    </row>
    <row r="126" spans="1:15" x14ac:dyDescent="0.25">
      <c r="A126" s="275"/>
      <c r="B126" s="161" t="s">
        <v>246</v>
      </c>
      <c r="C126" s="193" t="s">
        <v>181</v>
      </c>
      <c r="D126" s="160">
        <v>37.06</v>
      </c>
      <c r="E126" s="190" t="s">
        <v>237</v>
      </c>
      <c r="F126" s="191">
        <v>21.317</v>
      </c>
      <c r="G126" s="190" t="s">
        <v>804</v>
      </c>
      <c r="H126" s="189">
        <f t="shared" si="1"/>
        <v>0.79000802000000014</v>
      </c>
      <c r="I126" s="159"/>
      <c r="J126" s="145"/>
      <c r="K126" s="145"/>
      <c r="L126" s="145"/>
      <c r="M126" s="274"/>
      <c r="N126" s="143"/>
      <c r="O126" s="143"/>
    </row>
    <row r="127" spans="1:15" x14ac:dyDescent="0.25">
      <c r="A127" s="275"/>
      <c r="B127" s="161" t="s">
        <v>252</v>
      </c>
      <c r="C127" s="193" t="s">
        <v>181</v>
      </c>
      <c r="D127" s="160">
        <v>14.62</v>
      </c>
      <c r="E127" s="190" t="s">
        <v>237</v>
      </c>
      <c r="F127" s="191">
        <v>10.204000000000001</v>
      </c>
      <c r="G127" s="190" t="s">
        <v>804</v>
      </c>
      <c r="H127" s="189">
        <f t="shared" si="1"/>
        <v>0.14918248000000001</v>
      </c>
      <c r="I127" s="159"/>
      <c r="J127" s="145"/>
      <c r="K127" s="145"/>
      <c r="L127" s="145"/>
      <c r="M127" s="274"/>
      <c r="N127" s="143"/>
      <c r="O127" s="143"/>
    </row>
    <row r="128" spans="1:15" x14ac:dyDescent="0.25">
      <c r="A128" s="275"/>
      <c r="B128" s="161" t="s">
        <v>244</v>
      </c>
      <c r="C128" s="193" t="s">
        <v>181</v>
      </c>
      <c r="D128" s="160">
        <v>5.92</v>
      </c>
      <c r="E128" s="190" t="s">
        <v>237</v>
      </c>
      <c r="F128" s="191">
        <v>21.317</v>
      </c>
      <c r="G128" s="190" t="s">
        <v>804</v>
      </c>
      <c r="H128" s="189">
        <f t="shared" si="1"/>
        <v>0.12619664</v>
      </c>
      <c r="I128" s="159"/>
      <c r="J128" s="145"/>
      <c r="K128" s="145"/>
      <c r="L128" s="145"/>
      <c r="M128" s="274"/>
      <c r="N128" s="143"/>
      <c r="O128" s="143"/>
    </row>
    <row r="129" spans="1:15" x14ac:dyDescent="0.25">
      <c r="A129" s="275"/>
      <c r="B129" s="161" t="s">
        <v>673</v>
      </c>
      <c r="C129" s="193" t="s">
        <v>181</v>
      </c>
      <c r="D129" s="160">
        <v>36.380000000000003</v>
      </c>
      <c r="E129" s="190" t="s">
        <v>237</v>
      </c>
      <c r="F129" s="191">
        <v>21.317</v>
      </c>
      <c r="G129" s="190" t="s">
        <v>804</v>
      </c>
      <c r="H129" s="189">
        <f t="shared" si="1"/>
        <v>0.77551246000000007</v>
      </c>
      <c r="I129" s="159"/>
      <c r="J129" s="145"/>
      <c r="K129" s="145"/>
      <c r="L129" s="145"/>
      <c r="M129" s="274"/>
      <c r="N129" s="143"/>
      <c r="O129" s="143"/>
    </row>
    <row r="130" spans="1:15" x14ac:dyDescent="0.25">
      <c r="A130" s="275"/>
      <c r="B130" s="161" t="s">
        <v>679</v>
      </c>
      <c r="C130" s="193" t="s">
        <v>181</v>
      </c>
      <c r="D130" s="160">
        <v>2</v>
      </c>
      <c r="E130" s="190" t="s">
        <v>237</v>
      </c>
      <c r="F130" s="191">
        <v>273</v>
      </c>
      <c r="G130" s="190" t="s">
        <v>804</v>
      </c>
      <c r="H130" s="189">
        <f t="shared" si="1"/>
        <v>0.54600000000000004</v>
      </c>
      <c r="I130" s="159"/>
      <c r="J130" s="145"/>
      <c r="K130" s="145"/>
      <c r="L130" s="145"/>
      <c r="M130" s="274"/>
      <c r="N130" s="143"/>
      <c r="O130" s="143"/>
    </row>
    <row r="131" spans="1:15" x14ac:dyDescent="0.25">
      <c r="A131" s="275"/>
      <c r="B131" s="161" t="s">
        <v>668</v>
      </c>
      <c r="C131" s="193" t="s">
        <v>183</v>
      </c>
      <c r="D131" s="160">
        <v>17</v>
      </c>
      <c r="E131" s="190" t="s">
        <v>802</v>
      </c>
      <c r="F131" s="191">
        <v>2088</v>
      </c>
      <c r="G131" s="190" t="s">
        <v>803</v>
      </c>
      <c r="H131" s="189">
        <f t="shared" si="1"/>
        <v>35.496000000000002</v>
      </c>
      <c r="I131" s="159"/>
      <c r="J131" s="145"/>
      <c r="K131" s="145"/>
      <c r="L131" s="145"/>
      <c r="M131" s="274"/>
      <c r="N131" s="143"/>
      <c r="O131" s="143"/>
    </row>
    <row r="132" spans="1:15" x14ac:dyDescent="0.25">
      <c r="A132" s="275"/>
      <c r="B132" s="161" t="s">
        <v>670</v>
      </c>
      <c r="C132" s="193" t="s">
        <v>183</v>
      </c>
      <c r="D132" s="160">
        <v>4</v>
      </c>
      <c r="E132" s="190" t="str">
        <f>VLOOKUP($B132,ListsReq!$AC$3:$AF$150,2,FALSE)</f>
        <v>kg</v>
      </c>
      <c r="F132" s="404">
        <f>IF($C$104=2020, VLOOKUP($B132,ListsReq!$AC$3:$AF$150,3,FALSE), IF($C$104=2019, VLOOKUP($B132,ListsReq!$AC$153:$AF$300,3,FALSE),""))</f>
        <v>3922</v>
      </c>
      <c r="G132" s="190" t="str">
        <f>VLOOKUP($B132,ListsReq!$AC$3:$AF$150,4,FALSE)</f>
        <v>kg CO2e</v>
      </c>
      <c r="H132" s="189">
        <f t="shared" si="1"/>
        <v>15.688000000000001</v>
      </c>
      <c r="I132" s="159"/>
      <c r="J132" s="145"/>
      <c r="K132" s="145"/>
      <c r="L132" s="145"/>
      <c r="M132" s="274"/>
      <c r="N132" s="143"/>
      <c r="O132" s="143"/>
    </row>
    <row r="133" spans="1:15" hidden="1" x14ac:dyDescent="0.25">
      <c r="A133" s="275"/>
      <c r="B133" s="161"/>
      <c r="C133" s="193"/>
      <c r="D133" s="160"/>
      <c r="E133" s="190" t="e">
        <f>VLOOKUP($B133,ListsReq!$AC$3:$AF$150,2,FALSE)</f>
        <v>#N/A</v>
      </c>
      <c r="F133" s="191" t="e">
        <f>IF($C$104=2020, VLOOKUP($B133,ListsReq!$AC$3:$AF$150,3,FALSE), IF($C$104=2019, VLOOKUP($B133,ListsReq!$AC$153:$AF$300,3,FALSE),""))</f>
        <v>#N/A</v>
      </c>
      <c r="G133" s="190" t="e">
        <f>VLOOKUP($B133,ListsReq!$AC$3:$AF$150,4,FALSE)</f>
        <v>#N/A</v>
      </c>
      <c r="H133" s="189" t="e">
        <f t="shared" si="1"/>
        <v>#N/A</v>
      </c>
      <c r="I133" s="159"/>
      <c r="J133" s="145"/>
      <c r="K133" s="145"/>
      <c r="L133" s="145"/>
      <c r="M133" s="274"/>
      <c r="N133" s="143"/>
      <c r="O133" s="143"/>
    </row>
    <row r="134" spans="1:15" hidden="1" x14ac:dyDescent="0.25">
      <c r="A134" s="275"/>
      <c r="B134" s="161"/>
      <c r="C134" s="193"/>
      <c r="D134" s="160"/>
      <c r="E134" s="190" t="e">
        <f>VLOOKUP($B134,ListsReq!$AC$3:$AF$150,2,FALSE)</f>
        <v>#N/A</v>
      </c>
      <c r="F134" s="191" t="e">
        <f>IF($C$104=2020, VLOOKUP($B134,ListsReq!$AC$3:$AF$150,3,FALSE), IF($C$104=2019, VLOOKUP($B134,ListsReq!$AC$153:$AF$300,3,FALSE),""))</f>
        <v>#N/A</v>
      </c>
      <c r="G134" s="190" t="e">
        <f>VLOOKUP($B134,ListsReq!$AC$3:$AF$150,4,FALSE)</f>
        <v>#N/A</v>
      </c>
      <c r="H134" s="189" t="e">
        <f t="shared" si="1"/>
        <v>#N/A</v>
      </c>
      <c r="I134" s="159"/>
      <c r="J134" s="145"/>
      <c r="K134" s="145"/>
      <c r="L134" s="145"/>
      <c r="M134" s="274"/>
      <c r="N134" s="143"/>
      <c r="O134" s="143"/>
    </row>
    <row r="135" spans="1:15" hidden="1" x14ac:dyDescent="0.25">
      <c r="A135" s="275"/>
      <c r="B135" s="161"/>
      <c r="C135" s="193"/>
      <c r="D135" s="160"/>
      <c r="E135" s="190" t="e">
        <f>VLOOKUP($B135,ListsReq!$AC$3:$AF$150,2,FALSE)</f>
        <v>#N/A</v>
      </c>
      <c r="F135" s="191" t="e">
        <f>IF($C$104=2020, VLOOKUP($B135,ListsReq!$AC$3:$AF$150,3,FALSE), IF($C$104=2019, VLOOKUP($B135,ListsReq!$AC$153:$AF$300,3,FALSE),""))</f>
        <v>#N/A</v>
      </c>
      <c r="G135" s="190" t="e">
        <f>VLOOKUP($B135,ListsReq!$AC$3:$AF$150,4,FALSE)</f>
        <v>#N/A</v>
      </c>
      <c r="H135" s="189" t="e">
        <f t="shared" si="1"/>
        <v>#N/A</v>
      </c>
      <c r="I135" s="159"/>
      <c r="J135" s="145"/>
      <c r="K135" s="145"/>
      <c r="L135" s="145"/>
      <c r="M135" s="274"/>
      <c r="N135" s="143"/>
      <c r="O135" s="143"/>
    </row>
    <row r="136" spans="1:15" hidden="1" x14ac:dyDescent="0.25">
      <c r="A136" s="275"/>
      <c r="B136" s="161"/>
      <c r="C136" s="193"/>
      <c r="D136" s="160"/>
      <c r="E136" s="190" t="e">
        <f>VLOOKUP($B136,ListsReq!$AC$3:$AF$150,2,FALSE)</f>
        <v>#N/A</v>
      </c>
      <c r="F136" s="191" t="e">
        <f>IF($C$104=2020, VLOOKUP($B136,ListsReq!$AC$3:$AF$150,3,FALSE), IF($C$104=2019, VLOOKUP($B136,ListsReq!$AC$153:$AF$300,3,FALSE),""))</f>
        <v>#N/A</v>
      </c>
      <c r="G136" s="190" t="e">
        <f>VLOOKUP($B136,ListsReq!$AC$3:$AF$150,4,FALSE)</f>
        <v>#N/A</v>
      </c>
      <c r="H136" s="189" t="e">
        <f t="shared" si="1"/>
        <v>#N/A</v>
      </c>
      <c r="I136" s="159"/>
      <c r="J136" s="145"/>
      <c r="K136" s="145"/>
      <c r="L136" s="145"/>
      <c r="M136" s="274"/>
      <c r="N136" s="143"/>
      <c r="O136" s="143"/>
    </row>
    <row r="137" spans="1:15" hidden="1" x14ac:dyDescent="0.25">
      <c r="A137" s="275"/>
      <c r="B137" s="161"/>
      <c r="C137" s="193"/>
      <c r="D137" s="160"/>
      <c r="E137" s="190" t="e">
        <f>VLOOKUP($B137,ListsReq!$AC$3:$AF$150,2,FALSE)</f>
        <v>#N/A</v>
      </c>
      <c r="F137" s="191" t="e">
        <f>IF($C$104=2020, VLOOKUP($B137,ListsReq!$AC$3:$AF$150,3,FALSE), IF($C$104=2019, VLOOKUP($B137,ListsReq!$AC$153:$AF$300,3,FALSE),""))</f>
        <v>#N/A</v>
      </c>
      <c r="G137" s="190" t="e">
        <f>VLOOKUP($B137,ListsReq!$AC$3:$AF$150,4,FALSE)</f>
        <v>#N/A</v>
      </c>
      <c r="H137" s="189" t="e">
        <f t="shared" si="1"/>
        <v>#N/A</v>
      </c>
      <c r="I137" s="159"/>
      <c r="J137" s="145"/>
      <c r="K137" s="145"/>
      <c r="L137" s="145"/>
      <c r="M137" s="274"/>
      <c r="N137" s="143"/>
      <c r="O137" s="143"/>
    </row>
    <row r="138" spans="1:15" hidden="1" x14ac:dyDescent="0.25">
      <c r="A138" s="275"/>
      <c r="B138" s="161"/>
      <c r="C138" s="193"/>
      <c r="D138" s="160"/>
      <c r="E138" s="190" t="e">
        <f>VLOOKUP($B138,ListsReq!$AC$3:$AF$150,2,FALSE)</f>
        <v>#N/A</v>
      </c>
      <c r="F138" s="191" t="e">
        <f>IF($C$104=2020, VLOOKUP($B138,ListsReq!$AC$3:$AF$150,3,FALSE), IF($C$104=2019, VLOOKUP($B138,ListsReq!$AC$153:$AF$300,3,FALSE),""))</f>
        <v>#N/A</v>
      </c>
      <c r="G138" s="190" t="e">
        <f>VLOOKUP($B138,ListsReq!$AC$3:$AF$150,4,FALSE)</f>
        <v>#N/A</v>
      </c>
      <c r="H138" s="189" t="e">
        <f t="shared" si="1"/>
        <v>#N/A</v>
      </c>
      <c r="I138" s="159"/>
      <c r="J138" s="145"/>
      <c r="K138" s="145"/>
      <c r="L138" s="145"/>
      <c r="M138" s="274"/>
      <c r="N138" s="143"/>
      <c r="O138" s="143"/>
    </row>
    <row r="139" spans="1:15" hidden="1" x14ac:dyDescent="0.25">
      <c r="A139" s="275"/>
      <c r="B139" s="161"/>
      <c r="C139" s="193"/>
      <c r="D139" s="160"/>
      <c r="E139" s="190" t="e">
        <f>VLOOKUP($B139,ListsReq!$AC$3:$AF$150,2,FALSE)</f>
        <v>#N/A</v>
      </c>
      <c r="F139" s="191" t="e">
        <f>IF($C$104=2020, VLOOKUP($B139,ListsReq!$AC$3:$AF$150,3,FALSE), IF($C$104=2019, VLOOKUP($B139,ListsReq!$AC$153:$AF$300,3,FALSE),""))</f>
        <v>#N/A</v>
      </c>
      <c r="G139" s="190" t="e">
        <f>VLOOKUP($B139,ListsReq!$AC$3:$AF$150,4,FALSE)</f>
        <v>#N/A</v>
      </c>
      <c r="H139" s="189" t="e">
        <f t="shared" si="1"/>
        <v>#N/A</v>
      </c>
      <c r="I139" s="159"/>
      <c r="J139" s="145"/>
      <c r="K139" s="145"/>
      <c r="L139" s="145"/>
      <c r="M139" s="274"/>
      <c r="N139" s="143"/>
      <c r="O139" s="143"/>
    </row>
    <row r="140" spans="1:15" hidden="1" x14ac:dyDescent="0.25">
      <c r="A140" s="275"/>
      <c r="B140" s="161"/>
      <c r="C140" s="193"/>
      <c r="D140" s="160"/>
      <c r="E140" s="190" t="e">
        <f>VLOOKUP($B140,ListsReq!$AC$3:$AF$150,2,FALSE)</f>
        <v>#N/A</v>
      </c>
      <c r="F140" s="191" t="e">
        <f>IF($C$104=2020, VLOOKUP($B140,ListsReq!$AC$3:$AF$150,3,FALSE), IF($C$104=2019, VLOOKUP($B140,ListsReq!$AC$153:$AF$300,3,FALSE),""))</f>
        <v>#N/A</v>
      </c>
      <c r="G140" s="190" t="e">
        <f>VLOOKUP($B140,ListsReq!$AC$3:$AF$150,4,FALSE)</f>
        <v>#N/A</v>
      </c>
      <c r="H140" s="189" t="e">
        <f t="shared" si="1"/>
        <v>#N/A</v>
      </c>
      <c r="I140" s="159"/>
      <c r="J140" s="145"/>
      <c r="K140" s="145"/>
      <c r="L140" s="145"/>
      <c r="M140" s="274"/>
      <c r="N140" s="143"/>
      <c r="O140" s="143"/>
    </row>
    <row r="141" spans="1:15" hidden="1" x14ac:dyDescent="0.25">
      <c r="A141" s="275"/>
      <c r="B141" s="161"/>
      <c r="C141" s="193"/>
      <c r="D141" s="160"/>
      <c r="E141" s="190" t="e">
        <f>VLOOKUP($B141,ListsReq!$AC$3:$AF$150,2,FALSE)</f>
        <v>#N/A</v>
      </c>
      <c r="F141" s="191" t="e">
        <f>IF($C$104=2020, VLOOKUP($B141,ListsReq!$AC$3:$AF$150,3,FALSE), IF($C$104=2019, VLOOKUP($B141,ListsReq!$AC$153:$AF$300,3,FALSE),""))</f>
        <v>#N/A</v>
      </c>
      <c r="G141" s="190" t="e">
        <f>VLOOKUP($B141,ListsReq!$AC$3:$AF$150,4,FALSE)</f>
        <v>#N/A</v>
      </c>
      <c r="H141" s="189" t="e">
        <f t="shared" si="1"/>
        <v>#N/A</v>
      </c>
      <c r="I141" s="159"/>
      <c r="J141" s="145"/>
      <c r="K141" s="145"/>
      <c r="L141" s="145"/>
      <c r="M141" s="274"/>
      <c r="N141" s="143"/>
      <c r="O141" s="143"/>
    </row>
    <row r="142" spans="1:15" hidden="1" x14ac:dyDescent="0.25">
      <c r="A142" s="275"/>
      <c r="B142" s="161"/>
      <c r="C142" s="193"/>
      <c r="D142" s="160"/>
      <c r="E142" s="190" t="e">
        <f>VLOOKUP($B142,ListsReq!$AC$3:$AF$150,2,FALSE)</f>
        <v>#N/A</v>
      </c>
      <c r="F142" s="191" t="e">
        <f>IF($C$104=2020, VLOOKUP($B142,ListsReq!$AC$3:$AF$150,3,FALSE), IF($C$104=2019, VLOOKUP($B142,ListsReq!$AC$153:$AF$300,3,FALSE),""))</f>
        <v>#N/A</v>
      </c>
      <c r="G142" s="190" t="e">
        <f>VLOOKUP($B142,ListsReq!$AC$3:$AF$150,4,FALSE)</f>
        <v>#N/A</v>
      </c>
      <c r="H142" s="189" t="e">
        <f t="shared" si="1"/>
        <v>#N/A</v>
      </c>
      <c r="I142" s="159"/>
      <c r="J142" s="145"/>
      <c r="K142" s="145"/>
      <c r="L142" s="145"/>
      <c r="M142" s="274"/>
      <c r="N142" s="143"/>
      <c r="O142" s="143"/>
    </row>
    <row r="143" spans="1:15" hidden="1" x14ac:dyDescent="0.25">
      <c r="A143" s="275"/>
      <c r="B143" s="161"/>
      <c r="C143" s="193"/>
      <c r="D143" s="160"/>
      <c r="E143" s="190" t="e">
        <f>VLOOKUP($B143,ListsReq!$AC$3:$AF$150,2,FALSE)</f>
        <v>#N/A</v>
      </c>
      <c r="F143" s="191" t="e">
        <f>IF($C$104=2020, VLOOKUP($B143,ListsReq!$AC$3:$AF$150,3,FALSE), IF($C$104=2019, VLOOKUP($B143,ListsReq!$AC$153:$AF$300,3,FALSE),""))</f>
        <v>#N/A</v>
      </c>
      <c r="G143" s="190" t="e">
        <f>VLOOKUP($B143,ListsReq!$AC$3:$AF$150,4,FALSE)</f>
        <v>#N/A</v>
      </c>
      <c r="H143" s="189" t="e">
        <f t="shared" si="1"/>
        <v>#N/A</v>
      </c>
      <c r="I143" s="159"/>
      <c r="J143" s="145"/>
      <c r="K143" s="145"/>
      <c r="L143" s="145"/>
      <c r="M143" s="274"/>
      <c r="N143" s="143"/>
      <c r="O143" s="143"/>
    </row>
    <row r="144" spans="1:15" hidden="1" x14ac:dyDescent="0.25">
      <c r="A144" s="275"/>
      <c r="B144" s="161"/>
      <c r="C144" s="193"/>
      <c r="D144" s="160"/>
      <c r="E144" s="190" t="e">
        <f>VLOOKUP($B144,ListsReq!$AC$3:$AF$150,2,FALSE)</f>
        <v>#N/A</v>
      </c>
      <c r="F144" s="191" t="e">
        <f>IF($C$104=2020, VLOOKUP($B144,ListsReq!$AC$3:$AF$150,3,FALSE), IF($C$104=2019, VLOOKUP($B144,ListsReq!$AC$153:$AF$300,3,FALSE),""))</f>
        <v>#N/A</v>
      </c>
      <c r="G144" s="190" t="e">
        <f>VLOOKUP($B144,ListsReq!$AC$3:$AF$150,4,FALSE)</f>
        <v>#N/A</v>
      </c>
      <c r="H144" s="189" t="e">
        <f t="shared" si="1"/>
        <v>#N/A</v>
      </c>
      <c r="I144" s="159"/>
      <c r="J144" s="145"/>
      <c r="K144" s="145"/>
      <c r="L144" s="145"/>
      <c r="M144" s="274"/>
      <c r="N144" s="143"/>
      <c r="O144" s="143"/>
    </row>
    <row r="145" spans="1:15" hidden="1" x14ac:dyDescent="0.25">
      <c r="A145" s="275"/>
      <c r="B145" s="161"/>
      <c r="C145" s="193"/>
      <c r="D145" s="160"/>
      <c r="E145" s="190" t="e">
        <f>VLOOKUP($B145,ListsReq!$AC$3:$AF$150,2,FALSE)</f>
        <v>#N/A</v>
      </c>
      <c r="F145" s="191" t="e">
        <f>IF($C$104=2020, VLOOKUP($B145,ListsReq!$AC$3:$AF$150,3,FALSE), IF($C$104=2019, VLOOKUP($B145,ListsReq!$AC$153:$AF$300,3,FALSE),""))</f>
        <v>#N/A</v>
      </c>
      <c r="G145" s="190" t="e">
        <f>VLOOKUP($B145,ListsReq!$AC$3:$AF$150,4,FALSE)</f>
        <v>#N/A</v>
      </c>
      <c r="H145" s="189" t="e">
        <f t="shared" si="1"/>
        <v>#N/A</v>
      </c>
      <c r="I145" s="159"/>
      <c r="J145" s="145"/>
      <c r="K145" s="145"/>
      <c r="L145" s="145"/>
      <c r="M145" s="274"/>
      <c r="N145" s="143"/>
      <c r="O145" s="143"/>
    </row>
    <row r="146" spans="1:15" hidden="1" x14ac:dyDescent="0.25">
      <c r="A146" s="275"/>
      <c r="B146" s="161"/>
      <c r="C146" s="193"/>
      <c r="D146" s="160"/>
      <c r="E146" s="190" t="e">
        <f>VLOOKUP($B146,ListsReq!$AC$3:$AF$150,2,FALSE)</f>
        <v>#N/A</v>
      </c>
      <c r="F146" s="191" t="e">
        <f>IF($C$104=2020, VLOOKUP($B146,ListsReq!$AC$3:$AF$150,3,FALSE), IF($C$104=2019, VLOOKUP($B146,ListsReq!$AC$153:$AF$300,3,FALSE),""))</f>
        <v>#N/A</v>
      </c>
      <c r="G146" s="190" t="e">
        <f>VLOOKUP($B146,ListsReq!$AC$3:$AF$150,4,FALSE)</f>
        <v>#N/A</v>
      </c>
      <c r="H146" s="189" t="e">
        <f t="shared" si="1"/>
        <v>#N/A</v>
      </c>
      <c r="I146" s="159"/>
      <c r="J146" s="145"/>
      <c r="K146" s="145"/>
      <c r="L146" s="145"/>
      <c r="M146" s="274"/>
      <c r="N146" s="143"/>
      <c r="O146" s="143"/>
    </row>
    <row r="147" spans="1:15" hidden="1" x14ac:dyDescent="0.25">
      <c r="A147" s="275"/>
      <c r="B147" s="161"/>
      <c r="C147" s="193"/>
      <c r="D147" s="160"/>
      <c r="E147" s="190" t="e">
        <f>VLOOKUP($B147,ListsReq!$AC$3:$AF$150,2,FALSE)</f>
        <v>#N/A</v>
      </c>
      <c r="F147" s="191" t="e">
        <f>IF($C$104=2020, VLOOKUP($B147,ListsReq!$AC$3:$AF$150,3,FALSE), IF($C$104=2019, VLOOKUP($B147,ListsReq!$AC$153:$AF$300,3,FALSE),""))</f>
        <v>#N/A</v>
      </c>
      <c r="G147" s="190" t="e">
        <f>VLOOKUP($B147,ListsReq!$AC$3:$AF$150,4,FALSE)</f>
        <v>#N/A</v>
      </c>
      <c r="H147" s="189" t="e">
        <f t="shared" ref="H147:H178" si="2">(F147*D147)/1000</f>
        <v>#N/A</v>
      </c>
      <c r="I147" s="159"/>
      <c r="J147" s="145"/>
      <c r="K147" s="145"/>
      <c r="L147" s="145"/>
      <c r="M147" s="274"/>
      <c r="N147" s="143"/>
      <c r="O147" s="143"/>
    </row>
    <row r="148" spans="1:15" hidden="1" x14ac:dyDescent="0.25">
      <c r="A148" s="275"/>
      <c r="B148" s="161"/>
      <c r="C148" s="193"/>
      <c r="D148" s="160"/>
      <c r="E148" s="190" t="e">
        <f>VLOOKUP($B148,ListsReq!$AC$3:$AF$150,2,FALSE)</f>
        <v>#N/A</v>
      </c>
      <c r="F148" s="191" t="e">
        <f>IF($C$104=2020, VLOOKUP($B148,ListsReq!$AC$3:$AF$150,3,FALSE), IF($C$104=2019, VLOOKUP($B148,ListsReq!$AC$153:$AF$300,3,FALSE),""))</f>
        <v>#N/A</v>
      </c>
      <c r="G148" s="190" t="e">
        <f>VLOOKUP($B148,ListsReq!$AC$3:$AF$150,4,FALSE)</f>
        <v>#N/A</v>
      </c>
      <c r="H148" s="189" t="e">
        <f t="shared" si="2"/>
        <v>#N/A</v>
      </c>
      <c r="I148" s="159"/>
      <c r="J148" s="145"/>
      <c r="K148" s="145"/>
      <c r="L148" s="145"/>
      <c r="M148" s="274"/>
      <c r="N148" s="143"/>
      <c r="O148" s="143"/>
    </row>
    <row r="149" spans="1:15" hidden="1" x14ac:dyDescent="0.25">
      <c r="A149" s="275"/>
      <c r="B149" s="161"/>
      <c r="C149" s="193"/>
      <c r="D149" s="160"/>
      <c r="E149" s="190" t="e">
        <f>VLOOKUP($B149,ListsReq!$AC$3:$AF$150,2,FALSE)</f>
        <v>#N/A</v>
      </c>
      <c r="F149" s="191" t="e">
        <f>IF($C$104=2020, VLOOKUP($B149,ListsReq!$AC$3:$AF$150,3,FALSE), IF($C$104=2019, VLOOKUP($B149,ListsReq!$AC$153:$AF$300,3,FALSE),""))</f>
        <v>#N/A</v>
      </c>
      <c r="G149" s="190" t="e">
        <f>VLOOKUP($B149,ListsReq!$AC$3:$AF$150,4,FALSE)</f>
        <v>#N/A</v>
      </c>
      <c r="H149" s="189" t="e">
        <f t="shared" si="2"/>
        <v>#N/A</v>
      </c>
      <c r="I149" s="159"/>
      <c r="J149" s="145"/>
      <c r="K149" s="145"/>
      <c r="L149" s="145"/>
      <c r="M149" s="274"/>
      <c r="N149" s="143"/>
      <c r="O149" s="143"/>
    </row>
    <row r="150" spans="1:15" hidden="1" x14ac:dyDescent="0.25">
      <c r="A150" s="275"/>
      <c r="B150" s="161"/>
      <c r="C150" s="193"/>
      <c r="D150" s="160"/>
      <c r="E150" s="190" t="e">
        <f>VLOOKUP($B150,ListsReq!$AC$3:$AF$150,2,FALSE)</f>
        <v>#N/A</v>
      </c>
      <c r="F150" s="191" t="e">
        <f>IF($C$104=2020, VLOOKUP($B150,ListsReq!$AC$3:$AF$150,3,FALSE), IF($C$104=2019, VLOOKUP($B150,ListsReq!$AC$153:$AF$300,3,FALSE),""))</f>
        <v>#N/A</v>
      </c>
      <c r="G150" s="190" t="e">
        <f>VLOOKUP($B150,ListsReq!$AC$3:$AF$150,4,FALSE)</f>
        <v>#N/A</v>
      </c>
      <c r="H150" s="189" t="e">
        <f t="shared" si="2"/>
        <v>#N/A</v>
      </c>
      <c r="I150" s="159"/>
      <c r="J150" s="145"/>
      <c r="K150" s="145"/>
      <c r="L150" s="145"/>
      <c r="M150" s="274"/>
      <c r="N150" s="143"/>
      <c r="O150" s="143"/>
    </row>
    <row r="151" spans="1:15" hidden="1" x14ac:dyDescent="0.25">
      <c r="A151" s="275"/>
      <c r="B151" s="161"/>
      <c r="C151" s="193"/>
      <c r="D151" s="160"/>
      <c r="E151" s="190" t="e">
        <f>VLOOKUP($B151,ListsReq!$AC$3:$AF$150,2,FALSE)</f>
        <v>#N/A</v>
      </c>
      <c r="F151" s="191" t="e">
        <f>IF($C$104=2020, VLOOKUP($B151,ListsReq!$AC$3:$AF$150,3,FALSE), IF($C$104=2019, VLOOKUP($B151,ListsReq!$AC$153:$AF$300,3,FALSE),""))</f>
        <v>#N/A</v>
      </c>
      <c r="G151" s="190" t="e">
        <f>VLOOKUP($B151,ListsReq!$AC$3:$AF$150,4,FALSE)</f>
        <v>#N/A</v>
      </c>
      <c r="H151" s="189" t="e">
        <f t="shared" si="2"/>
        <v>#N/A</v>
      </c>
      <c r="I151" s="159"/>
      <c r="J151" s="145"/>
      <c r="K151" s="145"/>
      <c r="L151" s="145"/>
      <c r="M151" s="274"/>
      <c r="N151" s="143"/>
      <c r="O151" s="143"/>
    </row>
    <row r="152" spans="1:15" hidden="1" x14ac:dyDescent="0.25">
      <c r="A152" s="275"/>
      <c r="B152" s="161"/>
      <c r="C152" s="193"/>
      <c r="D152" s="160"/>
      <c r="E152" s="190" t="e">
        <f>VLOOKUP($B152,ListsReq!$AC$3:$AF$150,2,FALSE)</f>
        <v>#N/A</v>
      </c>
      <c r="F152" s="191" t="e">
        <f>IF($C$104=2020, VLOOKUP($B152,ListsReq!$AC$3:$AF$150,3,FALSE), IF($C$104=2019, VLOOKUP($B152,ListsReq!$AC$153:$AF$300,3,FALSE),""))</f>
        <v>#N/A</v>
      </c>
      <c r="G152" s="190" t="e">
        <f>VLOOKUP($B152,ListsReq!$AC$3:$AF$150,4,FALSE)</f>
        <v>#N/A</v>
      </c>
      <c r="H152" s="189" t="e">
        <f t="shared" si="2"/>
        <v>#N/A</v>
      </c>
      <c r="I152" s="159"/>
      <c r="J152" s="145"/>
      <c r="K152" s="145"/>
      <c r="L152" s="145"/>
      <c r="M152" s="274"/>
      <c r="N152" s="143"/>
      <c r="O152" s="143"/>
    </row>
    <row r="153" spans="1:15" hidden="1" x14ac:dyDescent="0.25">
      <c r="A153" s="275"/>
      <c r="B153" s="161"/>
      <c r="C153" s="193"/>
      <c r="D153" s="160"/>
      <c r="E153" s="190" t="e">
        <f>VLOOKUP($B153,ListsReq!$AC$3:$AF$150,2,FALSE)</f>
        <v>#N/A</v>
      </c>
      <c r="F153" s="191" t="e">
        <f>IF($C$104=2020, VLOOKUP($B153,ListsReq!$AC$3:$AF$150,3,FALSE), IF($C$104=2019, VLOOKUP($B153,ListsReq!$AC$153:$AF$300,3,FALSE),""))</f>
        <v>#N/A</v>
      </c>
      <c r="G153" s="190" t="e">
        <f>VLOOKUP($B153,ListsReq!$AC$3:$AF$150,4,FALSE)</f>
        <v>#N/A</v>
      </c>
      <c r="H153" s="189" t="e">
        <f t="shared" si="2"/>
        <v>#N/A</v>
      </c>
      <c r="I153" s="159"/>
      <c r="J153" s="145"/>
      <c r="K153" s="145"/>
      <c r="L153" s="145"/>
      <c r="M153" s="274"/>
      <c r="N153" s="143"/>
      <c r="O153" s="143"/>
    </row>
    <row r="154" spans="1:15" hidden="1" x14ac:dyDescent="0.25">
      <c r="A154" s="275"/>
      <c r="B154" s="161"/>
      <c r="C154" s="193"/>
      <c r="D154" s="160"/>
      <c r="E154" s="190" t="e">
        <f>VLOOKUP($B154,ListsReq!$AC$3:$AF$150,2,FALSE)</f>
        <v>#N/A</v>
      </c>
      <c r="F154" s="191" t="e">
        <f>IF($C$104=2020, VLOOKUP($B154,ListsReq!$AC$3:$AF$150,3,FALSE), IF($C$104=2019, VLOOKUP($B154,ListsReq!$AC$153:$AF$300,3,FALSE),""))</f>
        <v>#N/A</v>
      </c>
      <c r="G154" s="190" t="e">
        <f>VLOOKUP($B154,ListsReq!$AC$3:$AF$150,4,FALSE)</f>
        <v>#N/A</v>
      </c>
      <c r="H154" s="189" t="e">
        <f t="shared" si="2"/>
        <v>#N/A</v>
      </c>
      <c r="I154" s="159"/>
      <c r="J154" s="145"/>
      <c r="K154" s="145"/>
      <c r="L154" s="145"/>
      <c r="M154" s="274"/>
      <c r="N154" s="143"/>
      <c r="O154" s="143"/>
    </row>
    <row r="155" spans="1:15" hidden="1" x14ac:dyDescent="0.25">
      <c r="A155" s="275"/>
      <c r="B155" s="161"/>
      <c r="C155" s="193"/>
      <c r="D155" s="160"/>
      <c r="E155" s="190" t="e">
        <f>VLOOKUP($B155,ListsReq!$AC$3:$AF$150,2,FALSE)</f>
        <v>#N/A</v>
      </c>
      <c r="F155" s="191" t="e">
        <f>IF($C$104=2020, VLOOKUP($B155,ListsReq!$AC$3:$AF$150,3,FALSE), IF($C$104=2019, VLOOKUP($B155,ListsReq!$AC$153:$AF$300,3,FALSE),""))</f>
        <v>#N/A</v>
      </c>
      <c r="G155" s="190" t="e">
        <f>VLOOKUP($B155,ListsReq!$AC$3:$AF$150,4,FALSE)</f>
        <v>#N/A</v>
      </c>
      <c r="H155" s="189" t="e">
        <f t="shared" si="2"/>
        <v>#N/A</v>
      </c>
      <c r="I155" s="159"/>
      <c r="J155" s="145"/>
      <c r="K155" s="145"/>
      <c r="L155" s="145"/>
      <c r="M155" s="274"/>
      <c r="N155" s="143"/>
      <c r="O155" s="143"/>
    </row>
    <row r="156" spans="1:15" hidden="1" x14ac:dyDescent="0.25">
      <c r="A156" s="275"/>
      <c r="B156" s="161"/>
      <c r="C156" s="193"/>
      <c r="D156" s="160"/>
      <c r="E156" s="190" t="e">
        <f>VLOOKUP($B156,ListsReq!$AC$3:$AF$150,2,FALSE)</f>
        <v>#N/A</v>
      </c>
      <c r="F156" s="191" t="e">
        <f>IF($C$104=2020, VLOOKUP($B156,ListsReq!$AC$3:$AF$150,3,FALSE), IF($C$104=2019, VLOOKUP($B156,ListsReq!$AC$153:$AF$300,3,FALSE),""))</f>
        <v>#N/A</v>
      </c>
      <c r="G156" s="190" t="e">
        <f>VLOOKUP($B156,ListsReq!$AC$3:$AF$150,4,FALSE)</f>
        <v>#N/A</v>
      </c>
      <c r="H156" s="189" t="e">
        <f t="shared" si="2"/>
        <v>#N/A</v>
      </c>
      <c r="I156" s="159"/>
      <c r="J156" s="145"/>
      <c r="K156" s="145"/>
      <c r="L156" s="145"/>
      <c r="M156" s="274"/>
      <c r="N156" s="143"/>
      <c r="O156" s="143"/>
    </row>
    <row r="157" spans="1:15" hidden="1" x14ac:dyDescent="0.25">
      <c r="A157" s="275"/>
      <c r="B157" s="161"/>
      <c r="C157" s="193"/>
      <c r="D157" s="160"/>
      <c r="E157" s="190" t="e">
        <f>VLOOKUP($B157,ListsReq!$AC$3:$AF$150,2,FALSE)</f>
        <v>#N/A</v>
      </c>
      <c r="F157" s="191" t="e">
        <f>IF($C$104=2020, VLOOKUP($B157,ListsReq!$AC$3:$AF$150,3,FALSE), IF($C$104=2019, VLOOKUP($B157,ListsReq!$AC$153:$AF$300,3,FALSE),""))</f>
        <v>#N/A</v>
      </c>
      <c r="G157" s="190" t="e">
        <f>VLOOKUP($B157,ListsReq!$AC$3:$AF$150,4,FALSE)</f>
        <v>#N/A</v>
      </c>
      <c r="H157" s="189" t="e">
        <f t="shared" si="2"/>
        <v>#N/A</v>
      </c>
      <c r="I157" s="159"/>
      <c r="J157" s="145"/>
      <c r="K157" s="145"/>
      <c r="L157" s="145"/>
      <c r="M157" s="274"/>
      <c r="N157" s="143"/>
      <c r="O157" s="143"/>
    </row>
    <row r="158" spans="1:15" hidden="1" x14ac:dyDescent="0.25">
      <c r="A158" s="275"/>
      <c r="B158" s="161"/>
      <c r="C158" s="193"/>
      <c r="D158" s="160"/>
      <c r="E158" s="190" t="e">
        <f>VLOOKUP($B158,ListsReq!$AC$3:$AF$150,2,FALSE)</f>
        <v>#N/A</v>
      </c>
      <c r="F158" s="191" t="e">
        <f>IF($C$104=2020, VLOOKUP($B158,ListsReq!$AC$3:$AF$150,3,FALSE), IF($C$104=2019, VLOOKUP($B158,ListsReq!$AC$153:$AF$300,3,FALSE),""))</f>
        <v>#N/A</v>
      </c>
      <c r="G158" s="190" t="e">
        <f>VLOOKUP($B158,ListsReq!$AC$3:$AF$150,4,FALSE)</f>
        <v>#N/A</v>
      </c>
      <c r="H158" s="189" t="e">
        <f t="shared" si="2"/>
        <v>#N/A</v>
      </c>
      <c r="I158" s="159"/>
      <c r="J158" s="145"/>
      <c r="K158" s="145"/>
      <c r="L158" s="145"/>
      <c r="M158" s="274"/>
      <c r="N158" s="143"/>
      <c r="O158" s="143"/>
    </row>
    <row r="159" spans="1:15" hidden="1" x14ac:dyDescent="0.25">
      <c r="A159" s="275"/>
      <c r="B159" s="161"/>
      <c r="C159" s="193"/>
      <c r="D159" s="160"/>
      <c r="E159" s="190" t="e">
        <f>VLOOKUP($B159,ListsReq!$AC$3:$AF$150,2,FALSE)</f>
        <v>#N/A</v>
      </c>
      <c r="F159" s="191" t="e">
        <f>IF($C$104=2020, VLOOKUP($B159,ListsReq!$AC$3:$AF$150,3,FALSE), IF($C$104=2019, VLOOKUP($B159,ListsReq!$AC$153:$AF$300,3,FALSE),""))</f>
        <v>#N/A</v>
      </c>
      <c r="G159" s="190" t="e">
        <f>VLOOKUP($B159,ListsReq!$AC$3:$AF$150,4,FALSE)</f>
        <v>#N/A</v>
      </c>
      <c r="H159" s="189" t="e">
        <f t="shared" si="2"/>
        <v>#N/A</v>
      </c>
      <c r="I159" s="159"/>
      <c r="J159" s="145"/>
      <c r="K159" s="145"/>
      <c r="L159" s="145"/>
      <c r="M159" s="274"/>
      <c r="N159" s="143"/>
      <c r="O159" s="143"/>
    </row>
    <row r="160" spans="1:15" hidden="1" x14ac:dyDescent="0.25">
      <c r="A160" s="275"/>
      <c r="B160" s="161"/>
      <c r="C160" s="193"/>
      <c r="D160" s="160"/>
      <c r="E160" s="190" t="e">
        <f>VLOOKUP($B160,ListsReq!$AC$3:$AF$150,2,FALSE)</f>
        <v>#N/A</v>
      </c>
      <c r="F160" s="191" t="e">
        <f>IF($C$104=2020, VLOOKUP($B160,ListsReq!$AC$3:$AF$150,3,FALSE), IF($C$104=2019, VLOOKUP($B160,ListsReq!$AC$153:$AF$300,3,FALSE),""))</f>
        <v>#N/A</v>
      </c>
      <c r="G160" s="190" t="e">
        <f>VLOOKUP($B160,ListsReq!$AC$3:$AF$150,4,FALSE)</f>
        <v>#N/A</v>
      </c>
      <c r="H160" s="189" t="e">
        <f t="shared" si="2"/>
        <v>#N/A</v>
      </c>
      <c r="I160" s="159"/>
      <c r="J160" s="145"/>
      <c r="K160" s="145"/>
      <c r="L160" s="145"/>
      <c r="M160" s="274"/>
      <c r="N160" s="143"/>
      <c r="O160" s="143"/>
    </row>
    <row r="161" spans="1:15" hidden="1" x14ac:dyDescent="0.25">
      <c r="A161" s="275"/>
      <c r="B161" s="161"/>
      <c r="C161" s="193"/>
      <c r="D161" s="160"/>
      <c r="E161" s="190" t="e">
        <f>VLOOKUP($B161,ListsReq!$AC$3:$AF$150,2,FALSE)</f>
        <v>#N/A</v>
      </c>
      <c r="F161" s="191" t="e">
        <f>IF($C$104=2020, VLOOKUP($B161,ListsReq!$AC$3:$AF$150,3,FALSE), IF($C$104=2019, VLOOKUP($B161,ListsReq!$AC$153:$AF$300,3,FALSE),""))</f>
        <v>#N/A</v>
      </c>
      <c r="G161" s="190" t="e">
        <f>VLOOKUP($B161,ListsReq!$AC$3:$AF$150,4,FALSE)</f>
        <v>#N/A</v>
      </c>
      <c r="H161" s="189" t="e">
        <f t="shared" si="2"/>
        <v>#N/A</v>
      </c>
      <c r="I161" s="159"/>
      <c r="J161" s="145"/>
      <c r="K161" s="145"/>
      <c r="L161" s="145"/>
      <c r="M161" s="274"/>
      <c r="N161" s="143"/>
      <c r="O161" s="143"/>
    </row>
    <row r="162" spans="1:15" hidden="1" x14ac:dyDescent="0.25">
      <c r="A162" s="275"/>
      <c r="B162" s="161"/>
      <c r="C162" s="193"/>
      <c r="D162" s="160"/>
      <c r="E162" s="190" t="e">
        <f>VLOOKUP($B162,ListsReq!$AC$3:$AF$150,2,FALSE)</f>
        <v>#N/A</v>
      </c>
      <c r="F162" s="191" t="e">
        <f>IF($C$104=2020, VLOOKUP($B162,ListsReq!$AC$3:$AF$150,3,FALSE), IF($C$104=2019, VLOOKUP($B162,ListsReq!$AC$153:$AF$300,3,FALSE),""))</f>
        <v>#N/A</v>
      </c>
      <c r="G162" s="190" t="e">
        <f>VLOOKUP($B162,ListsReq!$AC$3:$AF$150,4,FALSE)</f>
        <v>#N/A</v>
      </c>
      <c r="H162" s="189" t="e">
        <f t="shared" si="2"/>
        <v>#N/A</v>
      </c>
      <c r="I162" s="159"/>
      <c r="J162" s="145"/>
      <c r="K162" s="145"/>
      <c r="L162" s="145"/>
      <c r="M162" s="274"/>
      <c r="N162" s="143"/>
      <c r="O162" s="143"/>
    </row>
    <row r="163" spans="1:15" hidden="1" x14ac:dyDescent="0.25">
      <c r="A163" s="275"/>
      <c r="B163" s="161"/>
      <c r="C163" s="193"/>
      <c r="D163" s="160"/>
      <c r="E163" s="190" t="e">
        <f>VLOOKUP($B163,ListsReq!$AC$3:$AF$150,2,FALSE)</f>
        <v>#N/A</v>
      </c>
      <c r="F163" s="191" t="e">
        <f>IF($C$104=2020, VLOOKUP($B163,ListsReq!$AC$3:$AF$150,3,FALSE), IF($C$104=2019, VLOOKUP($B163,ListsReq!$AC$153:$AF$300,3,FALSE),""))</f>
        <v>#N/A</v>
      </c>
      <c r="G163" s="190" t="e">
        <f>VLOOKUP($B163,ListsReq!$AC$3:$AF$150,4,FALSE)</f>
        <v>#N/A</v>
      </c>
      <c r="H163" s="189" t="e">
        <f t="shared" si="2"/>
        <v>#N/A</v>
      </c>
      <c r="I163" s="159"/>
      <c r="J163" s="145"/>
      <c r="K163" s="145"/>
      <c r="L163" s="145"/>
      <c r="M163" s="274"/>
      <c r="N163" s="143"/>
      <c r="O163" s="143"/>
    </row>
    <row r="164" spans="1:15" hidden="1" x14ac:dyDescent="0.25">
      <c r="A164" s="275"/>
      <c r="B164" s="161"/>
      <c r="C164" s="193"/>
      <c r="D164" s="160"/>
      <c r="E164" s="190" t="e">
        <f>VLOOKUP($B164,ListsReq!$AC$3:$AF$150,2,FALSE)</f>
        <v>#N/A</v>
      </c>
      <c r="F164" s="191" t="e">
        <f>IF($C$104=2020, VLOOKUP($B164,ListsReq!$AC$3:$AF$150,3,FALSE), IF($C$104=2019, VLOOKUP($B164,ListsReq!$AC$153:$AF$300,3,FALSE),""))</f>
        <v>#N/A</v>
      </c>
      <c r="G164" s="190" t="e">
        <f>VLOOKUP($B164,ListsReq!$AC$3:$AF$150,4,FALSE)</f>
        <v>#N/A</v>
      </c>
      <c r="H164" s="189" t="e">
        <f t="shared" si="2"/>
        <v>#N/A</v>
      </c>
      <c r="I164" s="159"/>
      <c r="J164" s="145"/>
      <c r="K164" s="145"/>
      <c r="L164" s="145"/>
      <c r="M164" s="274"/>
      <c r="N164" s="143"/>
      <c r="O164" s="143"/>
    </row>
    <row r="165" spans="1:15" hidden="1" x14ac:dyDescent="0.25">
      <c r="A165" s="275"/>
      <c r="B165" s="161"/>
      <c r="C165" s="193"/>
      <c r="D165" s="160"/>
      <c r="E165" s="190" t="e">
        <f>VLOOKUP($B165,ListsReq!$AC$3:$AF$150,2,FALSE)</f>
        <v>#N/A</v>
      </c>
      <c r="F165" s="191" t="e">
        <f>IF($C$104=2020, VLOOKUP($B165,ListsReq!$AC$3:$AF$150,3,FALSE), IF($C$104=2019, VLOOKUP($B165,ListsReq!$AC$153:$AF$300,3,FALSE),""))</f>
        <v>#N/A</v>
      </c>
      <c r="G165" s="190" t="e">
        <f>VLOOKUP($B165,ListsReq!$AC$3:$AF$150,4,FALSE)</f>
        <v>#N/A</v>
      </c>
      <c r="H165" s="189" t="e">
        <f t="shared" si="2"/>
        <v>#N/A</v>
      </c>
      <c r="I165" s="159"/>
      <c r="J165" s="145"/>
      <c r="K165" s="145"/>
      <c r="L165" s="145"/>
      <c r="M165" s="274"/>
      <c r="N165" s="143"/>
      <c r="O165" s="143"/>
    </row>
    <row r="166" spans="1:15" hidden="1" x14ac:dyDescent="0.25">
      <c r="A166" s="275"/>
      <c r="B166" s="161"/>
      <c r="C166" s="193"/>
      <c r="D166" s="160"/>
      <c r="E166" s="190" t="e">
        <f>VLOOKUP($B166,ListsReq!$AC$3:$AF$150,2,FALSE)</f>
        <v>#N/A</v>
      </c>
      <c r="F166" s="191" t="e">
        <f>IF($C$104=2020, VLOOKUP($B166,ListsReq!$AC$3:$AF$150,3,FALSE), IF($C$104=2019, VLOOKUP($B166,ListsReq!$AC$153:$AF$300,3,FALSE),""))</f>
        <v>#N/A</v>
      </c>
      <c r="G166" s="190" t="e">
        <f>VLOOKUP($B166,ListsReq!$AC$3:$AF$150,4,FALSE)</f>
        <v>#N/A</v>
      </c>
      <c r="H166" s="189" t="e">
        <f t="shared" si="2"/>
        <v>#N/A</v>
      </c>
      <c r="I166" s="159"/>
      <c r="J166" s="145"/>
      <c r="K166" s="145"/>
      <c r="L166" s="145"/>
      <c r="M166" s="274"/>
      <c r="N166" s="143"/>
      <c r="O166" s="143"/>
    </row>
    <row r="167" spans="1:15" hidden="1" x14ac:dyDescent="0.25">
      <c r="A167" s="275"/>
      <c r="B167" s="161"/>
      <c r="C167" s="193"/>
      <c r="D167" s="160"/>
      <c r="E167" s="190" t="e">
        <f>VLOOKUP($B167,ListsReq!$AC$3:$AF$150,2,FALSE)</f>
        <v>#N/A</v>
      </c>
      <c r="F167" s="191" t="e">
        <f>IF($C$104=2020, VLOOKUP($B167,ListsReq!$AC$3:$AF$150,3,FALSE), IF($C$104=2019, VLOOKUP($B167,ListsReq!$AC$153:$AF$300,3,FALSE),""))</f>
        <v>#N/A</v>
      </c>
      <c r="G167" s="190" t="e">
        <f>VLOOKUP($B167,ListsReq!$AC$3:$AF$150,4,FALSE)</f>
        <v>#N/A</v>
      </c>
      <c r="H167" s="189" t="e">
        <f t="shared" si="2"/>
        <v>#N/A</v>
      </c>
      <c r="I167" s="159"/>
      <c r="J167" s="145"/>
      <c r="K167" s="145"/>
      <c r="L167" s="145"/>
      <c r="M167" s="274"/>
      <c r="N167" s="143"/>
      <c r="O167" s="143"/>
    </row>
    <row r="168" spans="1:15" hidden="1" x14ac:dyDescent="0.25">
      <c r="A168" s="275"/>
      <c r="B168" s="161"/>
      <c r="C168" s="193"/>
      <c r="D168" s="160"/>
      <c r="E168" s="190" t="e">
        <f>VLOOKUP($B168,ListsReq!$AC$3:$AF$150,2,FALSE)</f>
        <v>#N/A</v>
      </c>
      <c r="F168" s="191" t="e">
        <f>IF($C$104=2020, VLOOKUP($B168,ListsReq!$AC$3:$AF$150,3,FALSE), IF($C$104=2019, VLOOKUP($B168,ListsReq!$AC$153:$AF$300,3,FALSE),""))</f>
        <v>#N/A</v>
      </c>
      <c r="G168" s="190" t="e">
        <f>VLOOKUP($B168,ListsReq!$AC$3:$AF$150,4,FALSE)</f>
        <v>#N/A</v>
      </c>
      <c r="H168" s="189" t="e">
        <f t="shared" si="2"/>
        <v>#N/A</v>
      </c>
      <c r="I168" s="159"/>
      <c r="J168" s="145"/>
      <c r="K168" s="145"/>
      <c r="L168" s="145"/>
      <c r="M168" s="274"/>
      <c r="N168" s="143"/>
      <c r="O168" s="143"/>
    </row>
    <row r="169" spans="1:15" hidden="1" x14ac:dyDescent="0.25">
      <c r="A169" s="275"/>
      <c r="B169" s="161"/>
      <c r="C169" s="193"/>
      <c r="D169" s="160"/>
      <c r="E169" s="190" t="e">
        <f>VLOOKUP($B169,ListsReq!$AC$3:$AF$150,2,FALSE)</f>
        <v>#N/A</v>
      </c>
      <c r="F169" s="191" t="e">
        <f>IF($C$104=2020, VLOOKUP($B169,ListsReq!$AC$3:$AF$150,3,FALSE), IF($C$104=2019, VLOOKUP($B169,ListsReq!$AC$153:$AF$300,3,FALSE),""))</f>
        <v>#N/A</v>
      </c>
      <c r="G169" s="190" t="e">
        <f>VLOOKUP($B169,ListsReq!$AC$3:$AF$150,4,FALSE)</f>
        <v>#N/A</v>
      </c>
      <c r="H169" s="189" t="e">
        <f t="shared" si="2"/>
        <v>#N/A</v>
      </c>
      <c r="I169" s="159"/>
      <c r="J169" s="145"/>
      <c r="K169" s="145"/>
      <c r="L169" s="145"/>
      <c r="M169" s="274"/>
      <c r="N169" s="143"/>
      <c r="O169" s="143"/>
    </row>
    <row r="170" spans="1:15" hidden="1" x14ac:dyDescent="0.25">
      <c r="A170" s="275"/>
      <c r="B170" s="161"/>
      <c r="C170" s="193"/>
      <c r="D170" s="160"/>
      <c r="E170" s="190" t="e">
        <f>VLOOKUP($B170,ListsReq!$AC$3:$AF$150,2,FALSE)</f>
        <v>#N/A</v>
      </c>
      <c r="F170" s="191" t="e">
        <f>IF($C$104=2020, VLOOKUP($B170,ListsReq!$AC$3:$AF$150,3,FALSE), IF($C$104=2019, VLOOKUP($B170,ListsReq!$AC$153:$AF$300,3,FALSE),""))</f>
        <v>#N/A</v>
      </c>
      <c r="G170" s="190" t="e">
        <f>VLOOKUP($B170,ListsReq!$AC$3:$AF$150,4,FALSE)</f>
        <v>#N/A</v>
      </c>
      <c r="H170" s="189" t="e">
        <f t="shared" si="2"/>
        <v>#N/A</v>
      </c>
      <c r="I170" s="159"/>
      <c r="J170" s="145"/>
      <c r="K170" s="145"/>
      <c r="L170" s="145"/>
      <c r="M170" s="274"/>
      <c r="N170" s="143"/>
      <c r="O170" s="143"/>
    </row>
    <row r="171" spans="1:15" hidden="1" x14ac:dyDescent="0.25">
      <c r="A171" s="275"/>
      <c r="B171" s="161"/>
      <c r="C171" s="193"/>
      <c r="D171" s="160"/>
      <c r="E171" s="190" t="e">
        <f>VLOOKUP($B171,ListsReq!$AC$3:$AF$150,2,FALSE)</f>
        <v>#N/A</v>
      </c>
      <c r="F171" s="191" t="e">
        <f>IF($C$104=2020, VLOOKUP($B171,ListsReq!$AC$3:$AF$150,3,FALSE), IF($C$104=2019, VLOOKUP($B171,ListsReq!$AC$153:$AF$300,3,FALSE),""))</f>
        <v>#N/A</v>
      </c>
      <c r="G171" s="190" t="e">
        <f>VLOOKUP($B171,ListsReq!$AC$3:$AF$150,4,FALSE)</f>
        <v>#N/A</v>
      </c>
      <c r="H171" s="189" t="e">
        <f t="shared" si="2"/>
        <v>#N/A</v>
      </c>
      <c r="I171" s="159"/>
      <c r="J171" s="145"/>
      <c r="K171" s="145"/>
      <c r="L171" s="145"/>
      <c r="M171" s="274"/>
      <c r="N171" s="143"/>
      <c r="O171" s="143"/>
    </row>
    <row r="172" spans="1:15" hidden="1" x14ac:dyDescent="0.25">
      <c r="A172" s="275"/>
      <c r="B172" s="161"/>
      <c r="C172" s="193"/>
      <c r="D172" s="160"/>
      <c r="E172" s="190" t="e">
        <f>VLOOKUP($B172,ListsReq!$AC$3:$AF$150,2,FALSE)</f>
        <v>#N/A</v>
      </c>
      <c r="F172" s="191" t="e">
        <f>IF($C$104=2020, VLOOKUP($B172,ListsReq!$AC$3:$AF$150,3,FALSE), IF($C$104=2019, VLOOKUP($B172,ListsReq!$AC$153:$AF$300,3,FALSE),""))</f>
        <v>#N/A</v>
      </c>
      <c r="G172" s="190" t="e">
        <f>VLOOKUP($B172,ListsReq!$AC$3:$AF$150,4,FALSE)</f>
        <v>#N/A</v>
      </c>
      <c r="H172" s="189" t="e">
        <f t="shared" si="2"/>
        <v>#N/A</v>
      </c>
      <c r="I172" s="159"/>
      <c r="J172" s="145"/>
      <c r="K172" s="145"/>
      <c r="L172" s="145"/>
      <c r="M172" s="274"/>
      <c r="N172" s="143"/>
      <c r="O172" s="143"/>
    </row>
    <row r="173" spans="1:15" hidden="1" x14ac:dyDescent="0.25">
      <c r="A173" s="275"/>
      <c r="B173" s="161"/>
      <c r="C173" s="193"/>
      <c r="D173" s="160"/>
      <c r="E173" s="190" t="e">
        <f>VLOOKUP($B173,ListsReq!$AC$3:$AF$150,2,FALSE)</f>
        <v>#N/A</v>
      </c>
      <c r="F173" s="191" t="e">
        <f>IF($C$104=2020, VLOOKUP($B173,ListsReq!$AC$3:$AF$150,3,FALSE), IF($C$104=2019, VLOOKUP($B173,ListsReq!$AC$153:$AF$300,3,FALSE),""))</f>
        <v>#N/A</v>
      </c>
      <c r="G173" s="190" t="e">
        <f>VLOOKUP($B173,ListsReq!$AC$3:$AF$150,4,FALSE)</f>
        <v>#N/A</v>
      </c>
      <c r="H173" s="189" t="e">
        <f t="shared" si="2"/>
        <v>#N/A</v>
      </c>
      <c r="I173" s="159"/>
      <c r="J173" s="145"/>
      <c r="K173" s="145"/>
      <c r="L173" s="145"/>
      <c r="M173" s="274"/>
      <c r="N173" s="143"/>
      <c r="O173" s="143"/>
    </row>
    <row r="174" spans="1:15" hidden="1" x14ac:dyDescent="0.25">
      <c r="A174" s="275"/>
      <c r="B174" s="161"/>
      <c r="C174" s="193"/>
      <c r="D174" s="160"/>
      <c r="E174" s="190" t="e">
        <f>VLOOKUP($B174,ListsReq!$AC$3:$AF$150,2,FALSE)</f>
        <v>#N/A</v>
      </c>
      <c r="F174" s="191" t="e">
        <f>IF($C$104=2020, VLOOKUP($B174,ListsReq!$AC$3:$AF$150,3,FALSE), IF($C$104=2019, VLOOKUP($B174,ListsReq!$AC$153:$AF$300,3,FALSE),""))</f>
        <v>#N/A</v>
      </c>
      <c r="G174" s="190" t="e">
        <f>VLOOKUP($B174,ListsReq!$AC$3:$AF$150,4,FALSE)</f>
        <v>#N/A</v>
      </c>
      <c r="H174" s="189" t="e">
        <f t="shared" si="2"/>
        <v>#N/A</v>
      </c>
      <c r="I174" s="159"/>
      <c r="J174" s="145"/>
      <c r="K174" s="145"/>
      <c r="L174" s="145"/>
      <c r="M174" s="274"/>
      <c r="N174" s="143"/>
      <c r="O174" s="143"/>
    </row>
    <row r="175" spans="1:15" hidden="1" x14ac:dyDescent="0.25">
      <c r="A175" s="275"/>
      <c r="B175" s="161"/>
      <c r="C175" s="193"/>
      <c r="D175" s="160"/>
      <c r="E175" s="190" t="e">
        <f>VLOOKUP($B175,ListsReq!$AC$3:$AF$150,2,FALSE)</f>
        <v>#N/A</v>
      </c>
      <c r="F175" s="191" t="e">
        <f>IF($C$104=2020, VLOOKUP($B175,ListsReq!$AC$3:$AF$150,3,FALSE), IF($C$104=2019, VLOOKUP($B175,ListsReq!$AC$153:$AF$300,3,FALSE),""))</f>
        <v>#N/A</v>
      </c>
      <c r="G175" s="190" t="e">
        <f>VLOOKUP($B175,ListsReq!$AC$3:$AF$150,4,FALSE)</f>
        <v>#N/A</v>
      </c>
      <c r="H175" s="189" t="e">
        <f t="shared" si="2"/>
        <v>#N/A</v>
      </c>
      <c r="I175" s="159"/>
      <c r="J175" s="145"/>
      <c r="K175" s="145"/>
      <c r="L175" s="145"/>
      <c r="M175" s="274"/>
      <c r="N175" s="143"/>
      <c r="O175" s="143"/>
    </row>
    <row r="176" spans="1:15" hidden="1" x14ac:dyDescent="0.25">
      <c r="A176" s="275"/>
      <c r="B176" s="161"/>
      <c r="C176" s="193"/>
      <c r="D176" s="160"/>
      <c r="E176" s="190" t="e">
        <f>VLOOKUP($B176,ListsReq!$AC$3:$AF$150,2,FALSE)</f>
        <v>#N/A</v>
      </c>
      <c r="F176" s="191" t="e">
        <f>IF($C$104=2020, VLOOKUP($B176,ListsReq!$AC$3:$AF$150,3,FALSE), IF($C$104=2019, VLOOKUP($B176,ListsReq!$AC$153:$AF$300,3,FALSE),""))</f>
        <v>#N/A</v>
      </c>
      <c r="G176" s="190" t="e">
        <f>VLOOKUP($B176,ListsReq!$AC$3:$AF$150,4,FALSE)</f>
        <v>#N/A</v>
      </c>
      <c r="H176" s="189" t="e">
        <f t="shared" si="2"/>
        <v>#N/A</v>
      </c>
      <c r="I176" s="159"/>
      <c r="J176" s="145"/>
      <c r="K176" s="145"/>
      <c r="L176" s="145"/>
      <c r="M176" s="274"/>
      <c r="N176" s="143"/>
      <c r="O176" s="143"/>
    </row>
    <row r="177" spans="1:15" hidden="1" x14ac:dyDescent="0.25">
      <c r="A177" s="275"/>
      <c r="B177" s="161"/>
      <c r="C177" s="192"/>
      <c r="D177" s="157"/>
      <c r="E177" s="190" t="e">
        <f>VLOOKUP($B177,ListsReq!$AC$3:$AF$150,2,FALSE)</f>
        <v>#N/A</v>
      </c>
      <c r="F177" s="191" t="e">
        <f>IF($C$104=2020, VLOOKUP($B177,ListsReq!$AC$3:$AF$150,3,FALSE), IF($C$104=2019, VLOOKUP($B177,ListsReq!$AC$153:$AF$300,3,FALSE),""))</f>
        <v>#N/A</v>
      </c>
      <c r="G177" s="190" t="e">
        <f>VLOOKUP($B177,ListsReq!$AC$3:$AF$150,4,FALSE)</f>
        <v>#N/A</v>
      </c>
      <c r="H177" s="189" t="e">
        <f t="shared" si="2"/>
        <v>#N/A</v>
      </c>
      <c r="I177" s="156"/>
      <c r="J177" s="145"/>
      <c r="K177" s="145"/>
      <c r="L177" s="145"/>
      <c r="M177" s="274"/>
      <c r="N177" s="143"/>
      <c r="O177" s="143"/>
    </row>
    <row r="178" spans="1:15" hidden="1" x14ac:dyDescent="0.25">
      <c r="A178" s="275"/>
      <c r="B178" s="161"/>
      <c r="C178" s="192"/>
      <c r="D178" s="157"/>
      <c r="E178" s="190" t="e">
        <f>VLOOKUP($B178,ListsReq!$AC$3:$AF$150,2,FALSE)</f>
        <v>#N/A</v>
      </c>
      <c r="F178" s="191" t="e">
        <f>IF($C$104=2020, VLOOKUP($B178,ListsReq!$AC$3:$AF$150,3,FALSE), IF($C$104=2019, VLOOKUP($B178,ListsReq!$AC$153:$AF$300,3,FALSE),""))</f>
        <v>#N/A</v>
      </c>
      <c r="G178" s="190" t="e">
        <f>VLOOKUP($B178,ListsReq!$AC$3:$AF$150,4,FALSE)</f>
        <v>#N/A</v>
      </c>
      <c r="H178" s="189" t="e">
        <f t="shared" si="2"/>
        <v>#N/A</v>
      </c>
      <c r="I178" s="156"/>
      <c r="J178" s="145"/>
      <c r="K178" s="145"/>
      <c r="L178" s="145"/>
      <c r="M178" s="274"/>
      <c r="N178" s="143"/>
      <c r="O178" s="143"/>
    </row>
    <row r="179" spans="1:15" hidden="1" x14ac:dyDescent="0.25">
      <c r="A179" s="275"/>
      <c r="B179" s="161"/>
      <c r="C179" s="192"/>
      <c r="D179" s="157"/>
      <c r="E179" s="190" t="e">
        <f>VLOOKUP($B179,ListsReq!$AC$3:$AF$150,2,FALSE)</f>
        <v>#N/A</v>
      </c>
      <c r="F179" s="191" t="e">
        <f>IF($C$104=2020, VLOOKUP($B179,ListsReq!$AC$3:$AF$150,3,FALSE), IF($C$104=2019, VLOOKUP($B179,ListsReq!$AC$153:$AF$300,3,FALSE),""))</f>
        <v>#N/A</v>
      </c>
      <c r="G179" s="190" t="e">
        <f>VLOOKUP($B179,ListsReq!$AC$3:$AF$150,4,FALSE)</f>
        <v>#N/A</v>
      </c>
      <c r="H179" s="189" t="e">
        <f t="shared" ref="H179:H204" si="3">(F179*D179)/1000</f>
        <v>#N/A</v>
      </c>
      <c r="I179" s="156"/>
      <c r="J179" s="145"/>
      <c r="K179" s="145"/>
      <c r="L179" s="145"/>
      <c r="M179" s="274"/>
      <c r="N179" s="143"/>
      <c r="O179" s="143"/>
    </row>
    <row r="180" spans="1:15" hidden="1" x14ac:dyDescent="0.25">
      <c r="A180" s="275"/>
      <c r="B180" s="161"/>
      <c r="C180" s="192"/>
      <c r="D180" s="157"/>
      <c r="E180" s="190" t="e">
        <f>VLOOKUP($B180,ListsReq!$AC$3:$AF$150,2,FALSE)</f>
        <v>#N/A</v>
      </c>
      <c r="F180" s="191" t="e">
        <f>IF($C$104=2020, VLOOKUP($B180,ListsReq!$AC$3:$AF$150,3,FALSE), IF($C$104=2019, VLOOKUP($B180,ListsReq!$AC$153:$AF$300,3,FALSE),""))</f>
        <v>#N/A</v>
      </c>
      <c r="G180" s="190" t="e">
        <f>VLOOKUP($B180,ListsReq!$AC$3:$AF$150,4,FALSE)</f>
        <v>#N/A</v>
      </c>
      <c r="H180" s="189" t="e">
        <f t="shared" si="3"/>
        <v>#N/A</v>
      </c>
      <c r="I180" s="156"/>
      <c r="J180" s="145"/>
      <c r="K180" s="145"/>
      <c r="L180" s="145"/>
      <c r="M180" s="274"/>
      <c r="N180" s="143"/>
      <c r="O180" s="143"/>
    </row>
    <row r="181" spans="1:15" hidden="1" x14ac:dyDescent="0.25">
      <c r="A181" s="275"/>
      <c r="B181" s="161"/>
      <c r="C181" s="192"/>
      <c r="D181" s="157"/>
      <c r="E181" s="190" t="e">
        <f>VLOOKUP($B181,ListsReq!$AC$3:$AF$150,2,FALSE)</f>
        <v>#N/A</v>
      </c>
      <c r="F181" s="191" t="e">
        <f>IF($C$104=2020, VLOOKUP($B181,ListsReq!$AC$3:$AF$150,3,FALSE), IF($C$104=2019, VLOOKUP($B181,ListsReq!$AC$153:$AF$300,3,FALSE),""))</f>
        <v>#N/A</v>
      </c>
      <c r="G181" s="190" t="e">
        <f>VLOOKUP($B181,ListsReq!$AC$3:$AF$150,4,FALSE)</f>
        <v>#N/A</v>
      </c>
      <c r="H181" s="189" t="e">
        <f t="shared" si="3"/>
        <v>#N/A</v>
      </c>
      <c r="I181" s="156"/>
      <c r="J181" s="145"/>
      <c r="K181" s="145"/>
      <c r="L181" s="145"/>
      <c r="M181" s="274"/>
      <c r="N181" s="143"/>
      <c r="O181" s="143"/>
    </row>
    <row r="182" spans="1:15" hidden="1" x14ac:dyDescent="0.25">
      <c r="A182" s="275"/>
      <c r="B182" s="161"/>
      <c r="C182" s="192"/>
      <c r="D182" s="157"/>
      <c r="E182" s="190" t="e">
        <f>VLOOKUP($B182,ListsReq!$AC$3:$AF$150,2,FALSE)</f>
        <v>#N/A</v>
      </c>
      <c r="F182" s="191" t="e">
        <f>IF($C$104=2020, VLOOKUP($B182,ListsReq!$AC$3:$AF$150,3,FALSE), IF($C$104=2019, VLOOKUP($B182,ListsReq!$AC$153:$AF$300,3,FALSE),""))</f>
        <v>#N/A</v>
      </c>
      <c r="G182" s="190" t="e">
        <f>VLOOKUP($B182,ListsReq!$AC$3:$AF$150,4,FALSE)</f>
        <v>#N/A</v>
      </c>
      <c r="H182" s="189" t="e">
        <f t="shared" si="3"/>
        <v>#N/A</v>
      </c>
      <c r="I182" s="156"/>
      <c r="J182" s="145"/>
      <c r="K182" s="145"/>
      <c r="L182" s="145"/>
      <c r="M182" s="274"/>
      <c r="N182" s="143"/>
      <c r="O182" s="143"/>
    </row>
    <row r="183" spans="1:15" hidden="1" x14ac:dyDescent="0.25">
      <c r="A183" s="275"/>
      <c r="B183" s="161"/>
      <c r="C183" s="192"/>
      <c r="D183" s="157"/>
      <c r="E183" s="190" t="e">
        <f>VLOOKUP($B183,ListsReq!$AC$3:$AF$150,2,FALSE)</f>
        <v>#N/A</v>
      </c>
      <c r="F183" s="191" t="e">
        <f>IF($C$104=2020, VLOOKUP($B183,ListsReq!$AC$3:$AF$150,3,FALSE), IF($C$104=2019, VLOOKUP($B183,ListsReq!$AC$153:$AF$300,3,FALSE),""))</f>
        <v>#N/A</v>
      </c>
      <c r="G183" s="190" t="e">
        <f>VLOOKUP($B183,ListsReq!$AC$3:$AF$150,4,FALSE)</f>
        <v>#N/A</v>
      </c>
      <c r="H183" s="189" t="e">
        <f t="shared" si="3"/>
        <v>#N/A</v>
      </c>
      <c r="I183" s="156"/>
      <c r="J183" s="145"/>
      <c r="K183" s="145"/>
      <c r="L183" s="145"/>
      <c r="M183" s="274"/>
      <c r="N183" s="143"/>
      <c r="O183" s="143"/>
    </row>
    <row r="184" spans="1:15" hidden="1" x14ac:dyDescent="0.25">
      <c r="A184" s="275"/>
      <c r="B184" s="161"/>
      <c r="C184" s="192"/>
      <c r="D184" s="157"/>
      <c r="E184" s="190" t="e">
        <f>VLOOKUP($B184,ListsReq!$AC$3:$AF$150,2,FALSE)</f>
        <v>#N/A</v>
      </c>
      <c r="F184" s="191" t="e">
        <f>IF($C$104=2020, VLOOKUP($B184,ListsReq!$AC$3:$AF$150,3,FALSE), IF($C$104=2019, VLOOKUP($B184,ListsReq!$AC$153:$AF$300,3,FALSE),""))</f>
        <v>#N/A</v>
      </c>
      <c r="G184" s="190" t="e">
        <f>VLOOKUP($B184,ListsReq!$AC$3:$AF$150,4,FALSE)</f>
        <v>#N/A</v>
      </c>
      <c r="H184" s="189" t="e">
        <f t="shared" si="3"/>
        <v>#N/A</v>
      </c>
      <c r="I184" s="156"/>
      <c r="J184" s="145"/>
      <c r="K184" s="145"/>
      <c r="L184" s="145"/>
      <c r="M184" s="274"/>
      <c r="N184" s="143"/>
      <c r="O184" s="143"/>
    </row>
    <row r="185" spans="1:15" hidden="1" x14ac:dyDescent="0.25">
      <c r="A185" s="275"/>
      <c r="B185" s="161"/>
      <c r="C185" s="192"/>
      <c r="D185" s="157"/>
      <c r="E185" s="190" t="e">
        <f>VLOOKUP($B185,ListsReq!$AC$3:$AF$150,2,FALSE)</f>
        <v>#N/A</v>
      </c>
      <c r="F185" s="191" t="e">
        <f>IF($C$104=2020, VLOOKUP($B185,ListsReq!$AC$3:$AF$150,3,FALSE), IF($C$104=2019, VLOOKUP($B185,ListsReq!$AC$153:$AF$300,3,FALSE),""))</f>
        <v>#N/A</v>
      </c>
      <c r="G185" s="190" t="e">
        <f>VLOOKUP($B185,ListsReq!$AC$3:$AF$150,4,FALSE)</f>
        <v>#N/A</v>
      </c>
      <c r="H185" s="189" t="e">
        <f t="shared" si="3"/>
        <v>#N/A</v>
      </c>
      <c r="I185" s="156"/>
      <c r="J185" s="145"/>
      <c r="K185" s="145"/>
      <c r="L185" s="145"/>
      <c r="M185" s="274"/>
      <c r="N185" s="143"/>
      <c r="O185" s="143"/>
    </row>
    <row r="186" spans="1:15" hidden="1" x14ac:dyDescent="0.25">
      <c r="A186" s="275"/>
      <c r="B186" s="161"/>
      <c r="C186" s="192"/>
      <c r="D186" s="157"/>
      <c r="E186" s="190" t="e">
        <f>VLOOKUP($B186,ListsReq!$AC$3:$AF$150,2,FALSE)</f>
        <v>#N/A</v>
      </c>
      <c r="F186" s="191" t="e">
        <f>IF($C$104=2020, VLOOKUP($B186,ListsReq!$AC$3:$AF$150,3,FALSE), IF($C$104=2019, VLOOKUP($B186,ListsReq!$AC$153:$AF$300,3,FALSE),""))</f>
        <v>#N/A</v>
      </c>
      <c r="G186" s="190" t="e">
        <f>VLOOKUP($B186,ListsReq!$AC$3:$AF$150,4,FALSE)</f>
        <v>#N/A</v>
      </c>
      <c r="H186" s="189" t="e">
        <f t="shared" si="3"/>
        <v>#N/A</v>
      </c>
      <c r="I186" s="156"/>
      <c r="J186" s="145"/>
      <c r="K186" s="145"/>
      <c r="L186" s="145"/>
      <c r="M186" s="274"/>
      <c r="N186" s="143"/>
      <c r="O186" s="143"/>
    </row>
    <row r="187" spans="1:15" hidden="1" x14ac:dyDescent="0.25">
      <c r="A187" s="275"/>
      <c r="B187" s="161"/>
      <c r="C187" s="192"/>
      <c r="D187" s="157"/>
      <c r="E187" s="190" t="e">
        <f>VLOOKUP($B187,ListsReq!$AC$3:$AF$150,2,FALSE)</f>
        <v>#N/A</v>
      </c>
      <c r="F187" s="191" t="e">
        <f>IF($C$104=2020, VLOOKUP($B187,ListsReq!$AC$3:$AF$150,3,FALSE), IF($C$104=2019, VLOOKUP($B187,ListsReq!$AC$153:$AF$300,3,FALSE),""))</f>
        <v>#N/A</v>
      </c>
      <c r="G187" s="190" t="e">
        <f>VLOOKUP($B187,ListsReq!$AC$3:$AF$150,4,FALSE)</f>
        <v>#N/A</v>
      </c>
      <c r="H187" s="189" t="e">
        <f t="shared" si="3"/>
        <v>#N/A</v>
      </c>
      <c r="I187" s="156"/>
      <c r="J187" s="145"/>
      <c r="K187" s="145"/>
      <c r="L187" s="145"/>
      <c r="M187" s="274"/>
      <c r="N187" s="143"/>
      <c r="O187" s="143"/>
    </row>
    <row r="188" spans="1:15" hidden="1" x14ac:dyDescent="0.25">
      <c r="A188" s="275"/>
      <c r="B188" s="161"/>
      <c r="C188" s="192"/>
      <c r="D188" s="157"/>
      <c r="E188" s="190" t="e">
        <f>VLOOKUP($B188,ListsReq!$AC$3:$AF$150,2,FALSE)</f>
        <v>#N/A</v>
      </c>
      <c r="F188" s="191" t="e">
        <f>IF($C$104=2020, VLOOKUP($B188,ListsReq!$AC$3:$AF$150,3,FALSE), IF($C$104=2019, VLOOKUP($B188,ListsReq!$AC$153:$AF$300,3,FALSE),""))</f>
        <v>#N/A</v>
      </c>
      <c r="G188" s="190" t="e">
        <f>VLOOKUP($B188,ListsReq!$AC$3:$AF$150,4,FALSE)</f>
        <v>#N/A</v>
      </c>
      <c r="H188" s="189" t="e">
        <f t="shared" si="3"/>
        <v>#N/A</v>
      </c>
      <c r="I188" s="156"/>
      <c r="J188" s="145"/>
      <c r="K188" s="145"/>
      <c r="L188" s="145"/>
      <c r="M188" s="274"/>
      <c r="N188" s="143"/>
      <c r="O188" s="143"/>
    </row>
    <row r="189" spans="1:15" hidden="1" x14ac:dyDescent="0.25">
      <c r="A189" s="275"/>
      <c r="B189" s="161"/>
      <c r="C189" s="192"/>
      <c r="D189" s="157"/>
      <c r="E189" s="190" t="e">
        <f>VLOOKUP($B189,ListsReq!$AC$3:$AF$150,2,FALSE)</f>
        <v>#N/A</v>
      </c>
      <c r="F189" s="191" t="e">
        <f>IF($C$104=2020, VLOOKUP($B189,ListsReq!$AC$3:$AF$150,3,FALSE), IF($C$104=2019, VLOOKUP($B189,ListsReq!$AC$153:$AF$300,3,FALSE),""))</f>
        <v>#N/A</v>
      </c>
      <c r="G189" s="190" t="e">
        <f>VLOOKUP($B189,ListsReq!$AC$3:$AF$150,4,FALSE)</f>
        <v>#N/A</v>
      </c>
      <c r="H189" s="189" t="e">
        <f t="shared" si="3"/>
        <v>#N/A</v>
      </c>
      <c r="I189" s="156"/>
      <c r="J189" s="145"/>
      <c r="K189" s="145"/>
      <c r="L189" s="145"/>
      <c r="M189" s="274"/>
      <c r="N189" s="143"/>
      <c r="O189" s="143"/>
    </row>
    <row r="190" spans="1:15" hidden="1" x14ac:dyDescent="0.25">
      <c r="A190" s="275"/>
      <c r="B190" s="161"/>
      <c r="C190" s="192"/>
      <c r="D190" s="157"/>
      <c r="E190" s="190" t="e">
        <f>VLOOKUP($B190,ListsReq!$AC$3:$AF$150,2,FALSE)</f>
        <v>#N/A</v>
      </c>
      <c r="F190" s="191" t="e">
        <f>IF($C$104=2020, VLOOKUP($B190,ListsReq!$AC$3:$AF$150,3,FALSE), IF($C$104=2019, VLOOKUP($B190,ListsReq!$AC$153:$AF$300,3,FALSE),""))</f>
        <v>#N/A</v>
      </c>
      <c r="G190" s="190" t="e">
        <f>VLOOKUP($B190,ListsReq!$AC$3:$AF$150,4,FALSE)</f>
        <v>#N/A</v>
      </c>
      <c r="H190" s="189" t="e">
        <f t="shared" si="3"/>
        <v>#N/A</v>
      </c>
      <c r="I190" s="156"/>
      <c r="J190" s="145"/>
      <c r="K190" s="145"/>
      <c r="L190" s="145"/>
      <c r="M190" s="274"/>
      <c r="N190" s="143"/>
      <c r="O190" s="143"/>
    </row>
    <row r="191" spans="1:15" hidden="1" x14ac:dyDescent="0.25">
      <c r="A191" s="275"/>
      <c r="B191" s="161"/>
      <c r="C191" s="192"/>
      <c r="D191" s="157"/>
      <c r="E191" s="190" t="e">
        <f>VLOOKUP($B191,ListsReq!$AC$3:$AF$150,2,FALSE)</f>
        <v>#N/A</v>
      </c>
      <c r="F191" s="191" t="e">
        <f>IF($C$104=2020, VLOOKUP($B191,ListsReq!$AC$3:$AF$150,3,FALSE), IF($C$104=2019, VLOOKUP($B191,ListsReq!$AC$153:$AF$300,3,FALSE),""))</f>
        <v>#N/A</v>
      </c>
      <c r="G191" s="190" t="e">
        <f>VLOOKUP($B191,ListsReq!$AC$3:$AF$150,4,FALSE)</f>
        <v>#N/A</v>
      </c>
      <c r="H191" s="189" t="e">
        <f t="shared" si="3"/>
        <v>#N/A</v>
      </c>
      <c r="I191" s="156"/>
      <c r="J191" s="145"/>
      <c r="K191" s="145"/>
      <c r="L191" s="145"/>
      <c r="M191" s="274"/>
      <c r="N191" s="143"/>
      <c r="O191" s="143"/>
    </row>
    <row r="192" spans="1:15" hidden="1" x14ac:dyDescent="0.25">
      <c r="A192" s="275"/>
      <c r="B192" s="161"/>
      <c r="C192" s="192"/>
      <c r="D192" s="157"/>
      <c r="E192" s="190" t="e">
        <f>VLOOKUP($B192,ListsReq!$AC$3:$AF$150,2,FALSE)</f>
        <v>#N/A</v>
      </c>
      <c r="F192" s="191" t="e">
        <f>IF($C$104=2020, VLOOKUP($B192,ListsReq!$AC$3:$AF$150,3,FALSE), IF($C$104=2019, VLOOKUP($B192,ListsReq!$AC$153:$AF$300,3,FALSE),""))</f>
        <v>#N/A</v>
      </c>
      <c r="G192" s="190" t="e">
        <f>VLOOKUP($B192,ListsReq!$AC$3:$AF$150,4,FALSE)</f>
        <v>#N/A</v>
      </c>
      <c r="H192" s="189" t="e">
        <f t="shared" si="3"/>
        <v>#N/A</v>
      </c>
      <c r="I192" s="156"/>
      <c r="J192" s="145"/>
      <c r="K192" s="145"/>
      <c r="L192" s="145"/>
      <c r="M192" s="274"/>
      <c r="N192" s="143"/>
      <c r="O192" s="143"/>
    </row>
    <row r="193" spans="1:15" hidden="1" x14ac:dyDescent="0.25">
      <c r="A193" s="275"/>
      <c r="B193" s="161"/>
      <c r="C193" s="192"/>
      <c r="D193" s="157"/>
      <c r="E193" s="190" t="e">
        <f>VLOOKUP($B193,ListsReq!$AC$3:$AF$150,2,FALSE)</f>
        <v>#N/A</v>
      </c>
      <c r="F193" s="191" t="e">
        <f>IF($C$104=2020, VLOOKUP($B193,ListsReq!$AC$3:$AF$150,3,FALSE), IF($C$104=2019, VLOOKUP($B193,ListsReq!$AC$153:$AF$300,3,FALSE),""))</f>
        <v>#N/A</v>
      </c>
      <c r="G193" s="190" t="e">
        <f>VLOOKUP($B193,ListsReq!$AC$3:$AF$150,4,FALSE)</f>
        <v>#N/A</v>
      </c>
      <c r="H193" s="189" t="e">
        <f t="shared" si="3"/>
        <v>#N/A</v>
      </c>
      <c r="I193" s="156"/>
      <c r="J193" s="145"/>
      <c r="K193" s="145"/>
      <c r="L193" s="145"/>
      <c r="M193" s="274"/>
      <c r="N193" s="143"/>
      <c r="O193" s="143"/>
    </row>
    <row r="194" spans="1:15" hidden="1" x14ac:dyDescent="0.25">
      <c r="A194" s="275"/>
      <c r="B194" s="161"/>
      <c r="C194" s="192"/>
      <c r="D194" s="157"/>
      <c r="E194" s="190" t="e">
        <f>VLOOKUP($B194,ListsReq!$AC$3:$AF$150,2,FALSE)</f>
        <v>#N/A</v>
      </c>
      <c r="F194" s="191" t="e">
        <f>IF($C$104=2020, VLOOKUP($B194,ListsReq!$AC$3:$AF$150,3,FALSE), IF($C$104=2019, VLOOKUP($B194,ListsReq!$AC$153:$AF$300,3,FALSE),""))</f>
        <v>#N/A</v>
      </c>
      <c r="G194" s="190" t="e">
        <f>VLOOKUP($B194,ListsReq!$AC$3:$AF$150,4,FALSE)</f>
        <v>#N/A</v>
      </c>
      <c r="H194" s="189" t="e">
        <f t="shared" si="3"/>
        <v>#N/A</v>
      </c>
      <c r="I194" s="156"/>
      <c r="J194" s="145"/>
      <c r="K194" s="145"/>
      <c r="L194" s="145"/>
      <c r="M194" s="274"/>
      <c r="N194" s="143"/>
      <c r="O194" s="143"/>
    </row>
    <row r="195" spans="1:15" hidden="1" x14ac:dyDescent="0.25">
      <c r="A195" s="275"/>
      <c r="B195" s="161"/>
      <c r="C195" s="192"/>
      <c r="D195" s="157"/>
      <c r="E195" s="190" t="e">
        <f>VLOOKUP($B195,ListsReq!$AC$3:$AF$150,2,FALSE)</f>
        <v>#N/A</v>
      </c>
      <c r="F195" s="191" t="e">
        <f>IF($C$104=2020, VLOOKUP($B195,ListsReq!$AC$3:$AF$150,3,FALSE), IF($C$104=2019, VLOOKUP($B195,ListsReq!$AC$153:$AF$300,3,FALSE),""))</f>
        <v>#N/A</v>
      </c>
      <c r="G195" s="190" t="e">
        <f>VLOOKUP($B195,ListsReq!$AC$3:$AF$150,4,FALSE)</f>
        <v>#N/A</v>
      </c>
      <c r="H195" s="189" t="e">
        <f t="shared" si="3"/>
        <v>#N/A</v>
      </c>
      <c r="I195" s="156"/>
      <c r="J195" s="145"/>
      <c r="K195" s="145"/>
      <c r="L195" s="145"/>
      <c r="M195" s="274"/>
      <c r="N195" s="143"/>
      <c r="O195" s="143"/>
    </row>
    <row r="196" spans="1:15" hidden="1" x14ac:dyDescent="0.25">
      <c r="A196" s="275"/>
      <c r="B196" s="161"/>
      <c r="C196" s="192"/>
      <c r="D196" s="157"/>
      <c r="E196" s="190" t="e">
        <f>VLOOKUP($B196,ListsReq!$AC$3:$AF$150,2,FALSE)</f>
        <v>#N/A</v>
      </c>
      <c r="F196" s="191" t="e">
        <f>IF($C$104=2020, VLOOKUP($B196,ListsReq!$AC$3:$AF$150,3,FALSE), IF($C$104=2019, VLOOKUP($B196,ListsReq!$AC$153:$AF$300,3,FALSE),""))</f>
        <v>#N/A</v>
      </c>
      <c r="G196" s="190" t="e">
        <f>VLOOKUP($B196,ListsReq!$AC$3:$AF$150,4,FALSE)</f>
        <v>#N/A</v>
      </c>
      <c r="H196" s="189" t="e">
        <f t="shared" si="3"/>
        <v>#N/A</v>
      </c>
      <c r="I196" s="156"/>
      <c r="J196" s="145"/>
      <c r="K196" s="145"/>
      <c r="L196" s="145"/>
      <c r="M196" s="274"/>
      <c r="N196" s="143"/>
      <c r="O196" s="143"/>
    </row>
    <row r="197" spans="1:15" hidden="1" x14ac:dyDescent="0.25">
      <c r="A197" s="275"/>
      <c r="B197" s="161"/>
      <c r="C197" s="192"/>
      <c r="D197" s="157"/>
      <c r="E197" s="190" t="e">
        <f>VLOOKUP($B197,ListsReq!$AC$3:$AF$150,2,FALSE)</f>
        <v>#N/A</v>
      </c>
      <c r="F197" s="191" t="e">
        <f>IF($C$104=2020, VLOOKUP($B197,ListsReq!$AC$3:$AF$150,3,FALSE), IF($C$104=2019, VLOOKUP($B197,ListsReq!$AC$153:$AF$300,3,FALSE),""))</f>
        <v>#N/A</v>
      </c>
      <c r="G197" s="190" t="e">
        <f>VLOOKUP($B197,ListsReq!$AC$3:$AF$150,4,FALSE)</f>
        <v>#N/A</v>
      </c>
      <c r="H197" s="189" t="e">
        <f t="shared" si="3"/>
        <v>#N/A</v>
      </c>
      <c r="I197" s="156"/>
      <c r="J197" s="145"/>
      <c r="K197" s="145"/>
      <c r="L197" s="145"/>
      <c r="M197" s="274"/>
      <c r="N197" s="143"/>
      <c r="O197" s="143"/>
    </row>
    <row r="198" spans="1:15" hidden="1" x14ac:dyDescent="0.25">
      <c r="A198" s="275"/>
      <c r="B198" s="161"/>
      <c r="C198" s="192"/>
      <c r="D198" s="157"/>
      <c r="E198" s="190" t="e">
        <f>VLOOKUP($B198,ListsReq!$AC$3:$AF$150,2,FALSE)</f>
        <v>#N/A</v>
      </c>
      <c r="F198" s="191" t="e">
        <f>IF($C$104=2020, VLOOKUP($B198,ListsReq!$AC$3:$AF$150,3,FALSE), IF($C$104=2019, VLOOKUP($B198,ListsReq!$AC$153:$AF$300,3,FALSE),""))</f>
        <v>#N/A</v>
      </c>
      <c r="G198" s="190" t="e">
        <f>VLOOKUP($B198,ListsReq!$AC$3:$AF$150,4,FALSE)</f>
        <v>#N/A</v>
      </c>
      <c r="H198" s="189" t="e">
        <f t="shared" si="3"/>
        <v>#N/A</v>
      </c>
      <c r="I198" s="156"/>
      <c r="J198" s="145"/>
      <c r="K198" s="145"/>
      <c r="L198" s="145"/>
      <c r="M198" s="274"/>
      <c r="N198" s="143"/>
      <c r="O198" s="143"/>
    </row>
    <row r="199" spans="1:15" hidden="1" x14ac:dyDescent="0.25">
      <c r="A199" s="275"/>
      <c r="B199" s="161"/>
      <c r="C199" s="192"/>
      <c r="D199" s="157"/>
      <c r="E199" s="190" t="e">
        <f>VLOOKUP($B199,ListsReq!$AC$3:$AF$150,2,FALSE)</f>
        <v>#N/A</v>
      </c>
      <c r="F199" s="191" t="e">
        <f>IF($C$104=2020, VLOOKUP($B199,ListsReq!$AC$3:$AF$150,3,FALSE), IF($C$104=2019, VLOOKUP($B199,ListsReq!$AC$153:$AF$300,3,FALSE),""))</f>
        <v>#N/A</v>
      </c>
      <c r="G199" s="190" t="e">
        <f>VLOOKUP($B199,ListsReq!$AC$3:$AF$150,4,FALSE)</f>
        <v>#N/A</v>
      </c>
      <c r="H199" s="189" t="e">
        <f t="shared" si="3"/>
        <v>#N/A</v>
      </c>
      <c r="I199" s="156"/>
      <c r="J199" s="145"/>
      <c r="K199" s="145"/>
      <c r="L199" s="145"/>
      <c r="M199" s="274"/>
      <c r="N199" s="143"/>
      <c r="O199" s="143"/>
    </row>
    <row r="200" spans="1:15" hidden="1" x14ac:dyDescent="0.25">
      <c r="A200" s="275"/>
      <c r="B200" s="161"/>
      <c r="C200" s="192"/>
      <c r="D200" s="157"/>
      <c r="E200" s="190" t="e">
        <f>VLOOKUP($B200,ListsReq!$AC$3:$AF$150,2,FALSE)</f>
        <v>#N/A</v>
      </c>
      <c r="F200" s="191" t="e">
        <f>IF($C$104=2020, VLOOKUP($B200,ListsReq!$AC$3:$AF$150,3,FALSE), IF($C$104=2019, VLOOKUP($B200,ListsReq!$AC$153:$AF$300,3,FALSE),""))</f>
        <v>#N/A</v>
      </c>
      <c r="G200" s="190" t="e">
        <f>VLOOKUP($B200,ListsReq!$AC$3:$AF$150,4,FALSE)</f>
        <v>#N/A</v>
      </c>
      <c r="H200" s="189" t="e">
        <f t="shared" si="3"/>
        <v>#N/A</v>
      </c>
      <c r="I200" s="156"/>
      <c r="J200" s="145"/>
      <c r="K200" s="145"/>
      <c r="L200" s="145"/>
      <c r="M200" s="274"/>
      <c r="N200" s="143"/>
      <c r="O200" s="143"/>
    </row>
    <row r="201" spans="1:15" hidden="1" x14ac:dyDescent="0.25">
      <c r="A201" s="275"/>
      <c r="B201" s="161"/>
      <c r="C201" s="192"/>
      <c r="D201" s="157"/>
      <c r="E201" s="190" t="e">
        <f>VLOOKUP($B201,ListsReq!$AC$3:$AF$150,2,FALSE)</f>
        <v>#N/A</v>
      </c>
      <c r="F201" s="191" t="e">
        <f>IF($C$104=2020, VLOOKUP($B201,ListsReq!$AC$3:$AF$150,3,FALSE), IF($C$104=2019, VLOOKUP($B201,ListsReq!$AC$153:$AF$300,3,FALSE),""))</f>
        <v>#N/A</v>
      </c>
      <c r="G201" s="190" t="e">
        <f>VLOOKUP($B201,ListsReq!$AC$3:$AF$150,4,FALSE)</f>
        <v>#N/A</v>
      </c>
      <c r="H201" s="189" t="e">
        <f t="shared" si="3"/>
        <v>#N/A</v>
      </c>
      <c r="I201" s="156"/>
      <c r="J201" s="145"/>
      <c r="K201" s="145"/>
      <c r="L201" s="145"/>
      <c r="M201" s="274"/>
      <c r="N201" s="143"/>
      <c r="O201" s="143"/>
    </row>
    <row r="202" spans="1:15" hidden="1" x14ac:dyDescent="0.25">
      <c r="A202" s="275"/>
      <c r="B202" s="161"/>
      <c r="C202" s="192"/>
      <c r="D202" s="157"/>
      <c r="E202" s="190" t="e">
        <f>VLOOKUP($B202,ListsReq!$AC$3:$AF$150,2,FALSE)</f>
        <v>#N/A</v>
      </c>
      <c r="F202" s="191" t="e">
        <f>IF($C$104=2020, VLOOKUP($B202,ListsReq!$AC$3:$AF$150,3,FALSE), IF($C$104=2019, VLOOKUP($B202,ListsReq!$AC$153:$AF$300,3,FALSE),""))</f>
        <v>#N/A</v>
      </c>
      <c r="G202" s="190" t="e">
        <f>VLOOKUP($B202,ListsReq!$AC$3:$AF$150,4,FALSE)</f>
        <v>#N/A</v>
      </c>
      <c r="H202" s="189" t="e">
        <f t="shared" si="3"/>
        <v>#N/A</v>
      </c>
      <c r="I202" s="156"/>
      <c r="J202" s="145"/>
      <c r="K202" s="145"/>
      <c r="L202" s="145"/>
      <c r="M202" s="274"/>
      <c r="N202" s="143"/>
      <c r="O202" s="143"/>
    </row>
    <row r="203" spans="1:15" hidden="1" x14ac:dyDescent="0.25">
      <c r="A203" s="275"/>
      <c r="B203" s="161"/>
      <c r="C203" s="192"/>
      <c r="D203" s="157"/>
      <c r="E203" s="190" t="e">
        <f>VLOOKUP($B203,ListsReq!$AC$3:$AF$150,2,FALSE)</f>
        <v>#N/A</v>
      </c>
      <c r="F203" s="191" t="e">
        <f>IF($C$104=2020, VLOOKUP($B203,ListsReq!$AC$3:$AF$150,3,FALSE), IF($C$104=2019, VLOOKUP($B203,ListsReq!$AC$153:$AF$300,3,FALSE),""))</f>
        <v>#N/A</v>
      </c>
      <c r="G203" s="190" t="e">
        <f>VLOOKUP($B203,ListsReq!$AC$3:$AF$150,4,FALSE)</f>
        <v>#N/A</v>
      </c>
      <c r="H203" s="189" t="e">
        <f t="shared" si="3"/>
        <v>#N/A</v>
      </c>
      <c r="I203" s="156"/>
      <c r="J203" s="145"/>
      <c r="K203" s="145"/>
      <c r="L203" s="145"/>
      <c r="M203" s="274"/>
      <c r="N203" s="143"/>
      <c r="O203" s="143"/>
    </row>
    <row r="204" spans="1:15" hidden="1" x14ac:dyDescent="0.25">
      <c r="A204" s="275"/>
      <c r="B204" s="161"/>
      <c r="C204" s="192"/>
      <c r="D204" s="157"/>
      <c r="E204" s="190" t="e">
        <f>VLOOKUP($B204,ListsReq!$AC$3:$AF$150,2,FALSE)</f>
        <v>#N/A</v>
      </c>
      <c r="F204" s="191" t="e">
        <f>IF($C$104=2020, VLOOKUP($B204,ListsReq!$AC$3:$AF$150,3,FALSE), IF($C$104=2019, VLOOKUP($B204,ListsReq!$AC$153:$AF$300,3,FALSE),""))</f>
        <v>#N/A</v>
      </c>
      <c r="G204" s="190" t="e">
        <f>VLOOKUP($B204,ListsReq!$AC$3:$AF$150,4,FALSE)</f>
        <v>#N/A</v>
      </c>
      <c r="H204" s="189" t="e">
        <f t="shared" si="3"/>
        <v>#N/A</v>
      </c>
      <c r="I204" s="156"/>
      <c r="J204" s="145"/>
      <c r="K204" s="145"/>
      <c r="L204" s="145"/>
      <c r="M204" s="274"/>
      <c r="N204" s="143"/>
      <c r="O204" s="143"/>
    </row>
    <row r="205" spans="1:15" ht="15.75" thickBot="1" x14ac:dyDescent="0.3">
      <c r="A205" s="275"/>
      <c r="B205" s="188"/>
      <c r="C205" s="187"/>
      <c r="D205" s="186"/>
      <c r="E205" s="185"/>
      <c r="F205" s="184"/>
      <c r="G205" s="405" t="s">
        <v>805</v>
      </c>
      <c r="H205" s="183">
        <f>SUMIF(H107:H204,"&lt;&gt;#N/A")</f>
        <v>4558.6749757999978</v>
      </c>
      <c r="I205" s="148"/>
      <c r="J205" s="145"/>
      <c r="K205" s="145"/>
      <c r="L205" s="145"/>
      <c r="M205" s="274"/>
      <c r="N205" s="143"/>
      <c r="O205" s="143"/>
    </row>
    <row r="206" spans="1:15" x14ac:dyDescent="0.25">
      <c r="A206" s="275"/>
      <c r="B206" s="145"/>
      <c r="C206" s="145"/>
      <c r="D206" s="145"/>
      <c r="E206" s="145"/>
      <c r="F206" s="145"/>
      <c r="G206" s="145"/>
      <c r="H206" s="145"/>
      <c r="I206" s="145"/>
      <c r="J206" s="145"/>
      <c r="K206" s="145"/>
      <c r="L206" s="145"/>
      <c r="M206" s="274"/>
      <c r="N206" s="143"/>
    </row>
    <row r="207" spans="1:15" x14ac:dyDescent="0.25">
      <c r="A207" s="276" t="s">
        <v>169</v>
      </c>
      <c r="B207" s="229" t="s">
        <v>168</v>
      </c>
      <c r="C207" s="145"/>
      <c r="D207" s="145"/>
      <c r="E207" s="145"/>
      <c r="F207" s="145"/>
      <c r="G207" s="145"/>
      <c r="H207" s="145"/>
      <c r="I207" s="145"/>
      <c r="J207" s="145"/>
      <c r="K207" s="145"/>
      <c r="L207" s="145"/>
      <c r="M207" s="274"/>
      <c r="N207" s="143"/>
    </row>
    <row r="208" spans="1:15" ht="26.25" customHeight="1" thickBot="1" x14ac:dyDescent="0.3">
      <c r="A208" s="276"/>
      <c r="B208" s="182" t="s">
        <v>594</v>
      </c>
      <c r="C208" s="145"/>
      <c r="D208" s="145"/>
      <c r="E208" s="145"/>
      <c r="F208" s="145"/>
      <c r="G208" s="145"/>
      <c r="H208" s="145"/>
      <c r="I208" s="145"/>
      <c r="J208" s="145"/>
      <c r="K208" s="145"/>
      <c r="L208" s="145"/>
      <c r="M208" s="274"/>
      <c r="N208" s="143"/>
    </row>
    <row r="209" spans="1:14" ht="21.75" customHeight="1" thickBot="1" x14ac:dyDescent="0.3">
      <c r="A209" s="276"/>
      <c r="B209" s="323"/>
      <c r="C209" s="493" t="s">
        <v>639</v>
      </c>
      <c r="D209" s="494"/>
      <c r="E209" s="493" t="s">
        <v>638</v>
      </c>
      <c r="F209" s="494"/>
      <c r="G209" s="322"/>
      <c r="H209" s="145"/>
      <c r="I209" s="145"/>
      <c r="J209" s="145"/>
      <c r="K209" s="145"/>
      <c r="L209" s="145"/>
      <c r="M209" s="274"/>
      <c r="N209" s="143"/>
    </row>
    <row r="210" spans="1:14" ht="35.25" customHeight="1" x14ac:dyDescent="0.25">
      <c r="A210" s="276"/>
      <c r="B210" s="153" t="s">
        <v>636</v>
      </c>
      <c r="C210" s="152" t="s">
        <v>637</v>
      </c>
      <c r="D210" s="181" t="s">
        <v>167</v>
      </c>
      <c r="E210" s="152" t="s">
        <v>637</v>
      </c>
      <c r="F210" s="181" t="s">
        <v>167</v>
      </c>
      <c r="G210" s="181" t="s">
        <v>8</v>
      </c>
      <c r="H210" s="145"/>
      <c r="I210" s="145"/>
      <c r="J210" s="145"/>
      <c r="K210" s="145"/>
      <c r="L210" s="145"/>
      <c r="M210" s="274"/>
      <c r="N210" s="143"/>
    </row>
    <row r="211" spans="1:14" ht="15.75" thickBot="1" x14ac:dyDescent="0.3">
      <c r="A211" s="276"/>
      <c r="B211" s="150" t="s">
        <v>806</v>
      </c>
      <c r="C211" s="149">
        <v>27368</v>
      </c>
      <c r="D211" s="149">
        <v>0</v>
      </c>
      <c r="E211" s="149">
        <v>0</v>
      </c>
      <c r="F211" s="321">
        <v>0</v>
      </c>
      <c r="G211" s="148"/>
      <c r="H211" s="145"/>
      <c r="I211" s="145"/>
      <c r="J211" s="145"/>
      <c r="K211" s="145"/>
      <c r="L211" s="145"/>
      <c r="M211" s="274"/>
      <c r="N211" s="143"/>
    </row>
    <row r="212" spans="1:14" x14ac:dyDescent="0.25">
      <c r="A212" s="276"/>
      <c r="B212" s="145"/>
      <c r="C212" s="145"/>
      <c r="D212" s="145"/>
      <c r="E212" s="145"/>
      <c r="F212" s="145"/>
      <c r="G212" s="145"/>
      <c r="H212" s="145"/>
      <c r="I212" s="145"/>
      <c r="J212" s="145"/>
      <c r="K212" s="145"/>
      <c r="L212" s="145"/>
      <c r="M212" s="274"/>
      <c r="N212" s="143"/>
    </row>
    <row r="213" spans="1:14" ht="22.7" customHeight="1" x14ac:dyDescent="0.25">
      <c r="A213" s="271"/>
      <c r="B213" s="147" t="s">
        <v>11</v>
      </c>
      <c r="C213" s="147"/>
      <c r="D213" s="147"/>
      <c r="E213" s="147"/>
      <c r="F213" s="147"/>
      <c r="G213" s="147"/>
      <c r="H213" s="147"/>
      <c r="I213" s="147"/>
      <c r="J213" s="147"/>
      <c r="K213" s="147"/>
      <c r="L213" s="147"/>
      <c r="M213" s="272"/>
      <c r="N213" s="143"/>
    </row>
    <row r="214" spans="1:14" ht="18.95" customHeight="1" x14ac:dyDescent="0.25">
      <c r="A214" s="273" t="s">
        <v>166</v>
      </c>
      <c r="B214" s="180" t="s">
        <v>165</v>
      </c>
      <c r="C214" s="168"/>
      <c r="D214" s="145"/>
      <c r="E214" s="145"/>
      <c r="F214" s="145"/>
      <c r="G214" s="145"/>
      <c r="H214" s="145"/>
      <c r="I214" s="145"/>
      <c r="J214" s="145"/>
      <c r="K214" s="145"/>
      <c r="L214" s="145"/>
      <c r="M214" s="274"/>
      <c r="N214" s="143"/>
    </row>
    <row r="215" spans="1:14" ht="51" customHeight="1" thickBot="1" x14ac:dyDescent="0.3">
      <c r="A215" s="275"/>
      <c r="B215" s="464" t="s">
        <v>640</v>
      </c>
      <c r="C215" s="464"/>
      <c r="D215" s="464"/>
      <c r="E215" s="464"/>
      <c r="F215" s="145"/>
      <c r="G215" s="145"/>
      <c r="H215" s="145"/>
      <c r="I215" s="145"/>
      <c r="J215" s="145"/>
      <c r="K215" s="145"/>
      <c r="L215" s="145"/>
      <c r="M215" s="274"/>
      <c r="N215" s="143"/>
    </row>
    <row r="216" spans="1:14" ht="30.75" thickBot="1" x14ac:dyDescent="0.3">
      <c r="A216" s="275"/>
      <c r="B216" s="179" t="s">
        <v>164</v>
      </c>
      <c r="C216" s="178" t="s">
        <v>163</v>
      </c>
      <c r="D216" s="178" t="s">
        <v>162</v>
      </c>
      <c r="E216" s="178" t="s">
        <v>9</v>
      </c>
      <c r="F216" s="178" t="s">
        <v>161</v>
      </c>
      <c r="G216" s="178" t="s">
        <v>641</v>
      </c>
      <c r="H216" s="178" t="s">
        <v>160</v>
      </c>
      <c r="I216" s="178" t="s">
        <v>159</v>
      </c>
      <c r="J216" s="178" t="s">
        <v>158</v>
      </c>
      <c r="K216" s="324" t="s">
        <v>642</v>
      </c>
      <c r="L216" s="325" t="s">
        <v>8</v>
      </c>
      <c r="M216" s="274"/>
      <c r="N216" s="143"/>
    </row>
    <row r="217" spans="1:14" ht="15.75" thickBot="1" x14ac:dyDescent="0.3">
      <c r="A217" s="275"/>
      <c r="B217" s="412" t="s">
        <v>807</v>
      </c>
      <c r="C217" s="413"/>
      <c r="D217" s="414"/>
      <c r="E217" s="413" t="s">
        <v>485</v>
      </c>
      <c r="F217" s="413" t="s">
        <v>388</v>
      </c>
      <c r="G217" s="413" t="s">
        <v>247</v>
      </c>
      <c r="H217" s="414">
        <v>6422.6</v>
      </c>
      <c r="I217" s="413" t="s">
        <v>1</v>
      </c>
      <c r="J217" s="413">
        <v>2030</v>
      </c>
      <c r="K217" s="415" t="s">
        <v>808</v>
      </c>
      <c r="L217" s="416" t="s">
        <v>809</v>
      </c>
      <c r="M217" s="274"/>
      <c r="N217" s="143"/>
    </row>
    <row r="218" spans="1:14" x14ac:dyDescent="0.25">
      <c r="A218" s="276"/>
      <c r="B218" s="145"/>
      <c r="C218" s="145"/>
      <c r="D218" s="145"/>
      <c r="E218" s="145"/>
      <c r="F218" s="145"/>
      <c r="G218" s="145"/>
      <c r="H218" s="145"/>
      <c r="I218" s="145"/>
      <c r="J218" s="145"/>
      <c r="K218" s="145"/>
      <c r="L218" s="145"/>
      <c r="M218" s="274"/>
      <c r="N218" s="143"/>
    </row>
    <row r="219" spans="1:14" ht="18.75" x14ac:dyDescent="0.25">
      <c r="A219" s="271"/>
      <c r="B219" s="147" t="s">
        <v>157</v>
      </c>
      <c r="C219" s="147"/>
      <c r="D219" s="147"/>
      <c r="E219" s="147"/>
      <c r="F219" s="147"/>
      <c r="G219" s="147"/>
      <c r="H219" s="147"/>
      <c r="I219" s="147"/>
      <c r="J219" s="147"/>
      <c r="K219" s="147"/>
      <c r="L219" s="147"/>
      <c r="M219" s="272"/>
      <c r="N219" s="143"/>
    </row>
    <row r="220" spans="1:14" ht="19.5" customHeight="1" x14ac:dyDescent="0.25">
      <c r="A220" s="273" t="s">
        <v>156</v>
      </c>
      <c r="B220" s="497" t="s">
        <v>595</v>
      </c>
      <c r="C220" s="498"/>
      <c r="D220" s="498"/>
      <c r="E220" s="498"/>
      <c r="F220" s="145"/>
      <c r="G220" s="145"/>
      <c r="H220" s="145"/>
      <c r="I220" s="145"/>
      <c r="J220" s="145"/>
      <c r="K220" s="145"/>
      <c r="L220" s="145"/>
      <c r="M220" s="274"/>
      <c r="N220" s="143"/>
    </row>
    <row r="221" spans="1:14" ht="56.25" customHeight="1" thickBot="1" x14ac:dyDescent="0.3">
      <c r="A221" s="276"/>
      <c r="B221" s="464" t="s">
        <v>596</v>
      </c>
      <c r="C221" s="464"/>
      <c r="D221" s="464"/>
      <c r="E221" s="464"/>
      <c r="F221" s="145"/>
      <c r="G221" s="145"/>
      <c r="H221" s="145"/>
      <c r="I221" s="145"/>
      <c r="J221" s="145"/>
      <c r="K221" s="145"/>
      <c r="L221" s="145"/>
      <c r="M221" s="274"/>
      <c r="N221" s="143"/>
    </row>
    <row r="222" spans="1:14" ht="33" x14ac:dyDescent="0.25">
      <c r="A222" s="276"/>
      <c r="B222" s="153" t="s">
        <v>132</v>
      </c>
      <c r="C222" s="152" t="s">
        <v>141</v>
      </c>
      <c r="D222" s="151" t="s">
        <v>8</v>
      </c>
      <c r="E222" s="230"/>
      <c r="F222" s="145"/>
      <c r="G222" s="145"/>
      <c r="H222" s="145"/>
      <c r="I222" s="145"/>
      <c r="J222" s="145"/>
      <c r="K222" s="145"/>
      <c r="L222" s="145"/>
      <c r="M222" s="274"/>
      <c r="N222" s="143"/>
    </row>
    <row r="223" spans="1:14" x14ac:dyDescent="0.25">
      <c r="A223" s="276"/>
      <c r="B223" s="161" t="s">
        <v>140</v>
      </c>
      <c r="C223" s="160">
        <v>539.1</v>
      </c>
      <c r="D223" s="159" t="s">
        <v>810</v>
      </c>
      <c r="E223" s="230"/>
      <c r="F223" s="145"/>
      <c r="G223" s="145"/>
      <c r="H223" s="145"/>
      <c r="I223" s="145"/>
      <c r="J223" s="145"/>
      <c r="K223" s="145"/>
      <c r="L223" s="145"/>
      <c r="M223" s="274"/>
      <c r="N223" s="143"/>
    </row>
    <row r="224" spans="1:14" x14ac:dyDescent="0.25">
      <c r="A224" s="276"/>
      <c r="B224" s="161" t="s">
        <v>139</v>
      </c>
      <c r="C224" s="160">
        <v>0</v>
      </c>
      <c r="D224" s="159"/>
      <c r="E224" s="230"/>
      <c r="F224" s="145"/>
      <c r="G224" s="145"/>
      <c r="H224" s="145"/>
      <c r="I224" s="145"/>
      <c r="J224" s="145"/>
      <c r="K224" s="145"/>
      <c r="L224" s="145"/>
      <c r="M224" s="274"/>
      <c r="N224" s="143"/>
    </row>
    <row r="225" spans="1:15" x14ac:dyDescent="0.25">
      <c r="A225" s="276"/>
      <c r="B225" s="161" t="s">
        <v>138</v>
      </c>
      <c r="C225" s="160">
        <v>0</v>
      </c>
      <c r="D225" s="159"/>
      <c r="E225" s="230"/>
      <c r="F225" s="145"/>
      <c r="G225" s="145"/>
      <c r="H225" s="145"/>
      <c r="I225" s="145"/>
      <c r="J225" s="145"/>
      <c r="K225" s="145"/>
      <c r="L225" s="145"/>
      <c r="M225" s="274"/>
      <c r="N225" s="143"/>
    </row>
    <row r="226" spans="1:15" x14ac:dyDescent="0.25">
      <c r="A226" s="276"/>
      <c r="B226" s="161" t="s">
        <v>3</v>
      </c>
      <c r="C226" s="160">
        <v>3.2</v>
      </c>
      <c r="D226" s="159" t="s">
        <v>810</v>
      </c>
      <c r="E226" s="230"/>
      <c r="F226" s="145"/>
      <c r="G226" s="145"/>
      <c r="H226" s="145"/>
      <c r="I226" s="145"/>
      <c r="J226" s="145"/>
      <c r="K226" s="145"/>
      <c r="L226" s="145"/>
      <c r="M226" s="274"/>
      <c r="N226" s="143"/>
    </row>
    <row r="227" spans="1:15" x14ac:dyDescent="0.25">
      <c r="A227" s="276"/>
      <c r="B227" s="161" t="s">
        <v>137</v>
      </c>
      <c r="C227" s="160">
        <v>6</v>
      </c>
      <c r="D227" s="159" t="s">
        <v>810</v>
      </c>
      <c r="E227" s="230"/>
      <c r="F227" s="145"/>
      <c r="G227" s="145"/>
      <c r="H227" s="145"/>
      <c r="I227" s="145"/>
      <c r="J227" s="145"/>
      <c r="K227" s="145"/>
      <c r="L227" s="145"/>
      <c r="M227" s="274"/>
      <c r="N227" s="143"/>
    </row>
    <row r="228" spans="1:15" x14ac:dyDescent="0.25">
      <c r="A228" s="276"/>
      <c r="B228" s="161" t="s">
        <v>136</v>
      </c>
      <c r="C228" s="160">
        <v>1092.9000000000001</v>
      </c>
      <c r="D228" s="159" t="s">
        <v>810</v>
      </c>
      <c r="E228" s="230"/>
      <c r="F228" s="145"/>
      <c r="G228" s="145"/>
      <c r="H228" s="145"/>
      <c r="I228" s="145"/>
      <c r="J228" s="145"/>
      <c r="K228" s="145"/>
      <c r="L228" s="145"/>
      <c r="M228" s="274"/>
      <c r="N228" s="143"/>
    </row>
    <row r="229" spans="1:15" x14ac:dyDescent="0.25">
      <c r="A229" s="276"/>
      <c r="B229" s="161" t="s">
        <v>155</v>
      </c>
      <c r="C229" s="160">
        <v>32.53</v>
      </c>
      <c r="D229" s="159" t="s">
        <v>810</v>
      </c>
      <c r="E229" s="230"/>
      <c r="F229" s="145"/>
      <c r="G229" s="145"/>
      <c r="H229" s="145"/>
      <c r="I229" s="145"/>
      <c r="J229" s="145"/>
      <c r="K229" s="145"/>
      <c r="L229" s="145"/>
      <c r="M229" s="274"/>
      <c r="N229" s="143"/>
    </row>
    <row r="230" spans="1:15" ht="15.75" thickBot="1" x14ac:dyDescent="0.3">
      <c r="A230" s="276"/>
      <c r="B230" s="86" t="s">
        <v>125</v>
      </c>
      <c r="C230" s="155">
        <f>SUM(C223:C229)</f>
        <v>1673.7300000000002</v>
      </c>
      <c r="D230" s="154"/>
      <c r="E230" s="230"/>
      <c r="F230" s="145"/>
      <c r="G230" s="145"/>
      <c r="H230" s="145"/>
      <c r="I230" s="145"/>
      <c r="J230" s="145"/>
      <c r="K230" s="145"/>
      <c r="L230" s="145"/>
      <c r="M230" s="274"/>
      <c r="N230" s="143"/>
    </row>
    <row r="231" spans="1:15" x14ac:dyDescent="0.25">
      <c r="A231" s="276"/>
      <c r="B231" s="145"/>
      <c r="C231" s="145"/>
      <c r="D231" s="145"/>
      <c r="E231" s="145"/>
      <c r="F231" s="145"/>
      <c r="G231" s="145"/>
      <c r="H231" s="145"/>
      <c r="I231" s="145"/>
      <c r="J231" s="145"/>
      <c r="K231" s="145"/>
      <c r="L231" s="145"/>
      <c r="M231" s="274"/>
      <c r="N231" s="143"/>
    </row>
    <row r="232" spans="1:15" ht="16.5" customHeight="1" x14ac:dyDescent="0.25">
      <c r="A232" s="277" t="s">
        <v>154</v>
      </c>
      <c r="B232" s="491" t="s">
        <v>643</v>
      </c>
      <c r="C232" s="492"/>
      <c r="D232" s="492"/>
      <c r="E232" s="492"/>
      <c r="F232" s="145"/>
      <c r="G232" s="145"/>
      <c r="H232" s="145"/>
      <c r="I232" s="145"/>
      <c r="J232" s="145"/>
      <c r="K232" s="145"/>
      <c r="L232" s="145"/>
      <c r="M232" s="274"/>
      <c r="N232" s="143"/>
    </row>
    <row r="233" spans="1:15" ht="24" customHeight="1" thickBot="1" x14ac:dyDescent="0.3">
      <c r="A233" s="273"/>
      <c r="B233" s="495" t="s">
        <v>644</v>
      </c>
      <c r="C233" s="496"/>
      <c r="D233" s="496"/>
      <c r="E233" s="496"/>
      <c r="F233" s="145"/>
      <c r="G233" s="145"/>
      <c r="H233" s="145"/>
      <c r="I233" s="145"/>
      <c r="J233" s="145"/>
      <c r="K233" s="145"/>
      <c r="L233" s="145"/>
      <c r="M233" s="274"/>
      <c r="N233" s="143"/>
    </row>
    <row r="234" spans="1:15" ht="93" customHeight="1" x14ac:dyDescent="0.25">
      <c r="A234" s="275"/>
      <c r="B234" s="177" t="s">
        <v>153</v>
      </c>
      <c r="C234" s="152" t="s">
        <v>152</v>
      </c>
      <c r="D234" s="152" t="s">
        <v>151</v>
      </c>
      <c r="E234" s="176" t="s">
        <v>645</v>
      </c>
      <c r="F234" s="152" t="s">
        <v>150</v>
      </c>
      <c r="G234" s="152" t="s">
        <v>149</v>
      </c>
      <c r="H234" s="152" t="s">
        <v>148</v>
      </c>
      <c r="I234" s="152" t="s">
        <v>147</v>
      </c>
      <c r="J234" s="152" t="s">
        <v>146</v>
      </c>
      <c r="K234" s="152" t="s">
        <v>145</v>
      </c>
      <c r="L234" s="152" t="s">
        <v>19</v>
      </c>
      <c r="M234" s="175" t="s">
        <v>8</v>
      </c>
      <c r="N234" s="143"/>
    </row>
    <row r="235" spans="1:15" ht="15.75" thickBot="1" x14ac:dyDescent="0.3">
      <c r="A235" s="275"/>
      <c r="B235" s="150" t="s">
        <v>811</v>
      </c>
      <c r="C235" s="173"/>
      <c r="D235" s="173"/>
      <c r="E235" s="172"/>
      <c r="F235" s="149"/>
      <c r="G235" s="173"/>
      <c r="H235" s="173"/>
      <c r="I235" s="173"/>
      <c r="J235" s="149"/>
      <c r="K235" s="326"/>
      <c r="L235" s="171"/>
      <c r="M235" s="170"/>
      <c r="N235" s="143"/>
    </row>
    <row r="236" spans="1:15" x14ac:dyDescent="0.25">
      <c r="A236" s="273"/>
      <c r="B236" s="169"/>
      <c r="C236" s="168"/>
      <c r="D236" s="145"/>
      <c r="E236" s="145"/>
      <c r="F236" s="145"/>
      <c r="G236" s="145"/>
      <c r="H236" s="145"/>
      <c r="I236" s="145"/>
      <c r="J236" s="145"/>
      <c r="K236" s="145"/>
      <c r="L236" s="145"/>
      <c r="M236" s="274"/>
      <c r="N236" s="143"/>
    </row>
    <row r="237" spans="1:15" x14ac:dyDescent="0.25">
      <c r="A237" s="273" t="s">
        <v>144</v>
      </c>
      <c r="B237" s="485" t="s">
        <v>646</v>
      </c>
      <c r="C237" s="486"/>
      <c r="D237" s="486"/>
      <c r="E237" s="486"/>
      <c r="F237" s="145"/>
      <c r="G237" s="145"/>
      <c r="H237" s="145"/>
      <c r="I237" s="145"/>
      <c r="J237" s="145"/>
      <c r="K237" s="145"/>
      <c r="L237" s="145"/>
      <c r="M237" s="274"/>
      <c r="N237" s="143"/>
    </row>
    <row r="238" spans="1:15" ht="33.75" customHeight="1" thickBot="1" x14ac:dyDescent="0.3">
      <c r="A238" s="276"/>
      <c r="B238" s="490" t="s">
        <v>647</v>
      </c>
      <c r="C238" s="490"/>
      <c r="D238" s="490"/>
      <c r="E238" s="490"/>
      <c r="F238" s="145"/>
      <c r="G238" s="145"/>
      <c r="H238" s="145"/>
      <c r="I238" s="145"/>
      <c r="J238" s="145"/>
      <c r="K238" s="145"/>
      <c r="L238" s="145"/>
      <c r="M238" s="274"/>
      <c r="N238" s="167"/>
    </row>
    <row r="239" spans="1:15" ht="33" x14ac:dyDescent="0.25">
      <c r="A239" s="276"/>
      <c r="B239" s="153" t="s">
        <v>132</v>
      </c>
      <c r="C239" s="152" t="s">
        <v>131</v>
      </c>
      <c r="D239" s="152" t="s">
        <v>130</v>
      </c>
      <c r="E239" s="151" t="s">
        <v>8</v>
      </c>
      <c r="F239" s="230"/>
      <c r="G239" s="145"/>
      <c r="H239" s="145"/>
      <c r="I239" s="145"/>
      <c r="J239" s="145"/>
      <c r="K239" s="145"/>
      <c r="L239" s="145"/>
      <c r="M239" s="274"/>
      <c r="N239" s="166"/>
      <c r="O239" s="143"/>
    </row>
    <row r="240" spans="1:15" x14ac:dyDescent="0.25">
      <c r="A240" s="276"/>
      <c r="B240" s="161" t="s">
        <v>129</v>
      </c>
      <c r="C240" s="160">
        <v>0</v>
      </c>
      <c r="D240" s="160"/>
      <c r="E240" s="159"/>
      <c r="F240" s="230"/>
      <c r="G240" s="145"/>
      <c r="H240" s="145"/>
      <c r="I240" s="145"/>
      <c r="J240" s="145"/>
      <c r="K240" s="145"/>
      <c r="L240" s="145"/>
      <c r="M240" s="274"/>
      <c r="N240" s="166"/>
      <c r="O240" s="143"/>
    </row>
    <row r="241" spans="1:15" x14ac:dyDescent="0.25">
      <c r="A241" s="276"/>
      <c r="B241" s="161" t="s">
        <v>128</v>
      </c>
      <c r="C241" s="160">
        <v>0</v>
      </c>
      <c r="D241" s="160"/>
      <c r="E241" s="159"/>
      <c r="F241" s="230"/>
      <c r="G241" s="145"/>
      <c r="H241" s="145"/>
      <c r="I241" s="145"/>
      <c r="J241" s="145"/>
      <c r="K241" s="145"/>
      <c r="L241" s="145"/>
      <c r="M241" s="274"/>
      <c r="N241" s="166"/>
      <c r="O241" s="143"/>
    </row>
    <row r="242" spans="1:15" x14ac:dyDescent="0.25">
      <c r="A242" s="276"/>
      <c r="B242" s="161" t="s">
        <v>127</v>
      </c>
      <c r="C242" s="160">
        <v>0</v>
      </c>
      <c r="D242" s="160"/>
      <c r="E242" s="159"/>
      <c r="F242" s="230"/>
      <c r="G242" s="145"/>
      <c r="H242" s="145"/>
      <c r="I242" s="145"/>
      <c r="J242" s="145"/>
      <c r="K242" s="145"/>
      <c r="L242" s="145"/>
      <c r="M242" s="274"/>
      <c r="N242" s="166"/>
      <c r="O242" s="143"/>
    </row>
    <row r="243" spans="1:15" x14ac:dyDescent="0.25">
      <c r="A243" s="276"/>
      <c r="B243" s="161" t="s">
        <v>126</v>
      </c>
      <c r="C243" s="160" t="s">
        <v>813</v>
      </c>
      <c r="D243" s="160" t="s">
        <v>499</v>
      </c>
      <c r="E243" s="159" t="s">
        <v>812</v>
      </c>
      <c r="F243" s="230"/>
      <c r="G243" s="145"/>
      <c r="H243" s="145"/>
      <c r="I243" s="145"/>
      <c r="J243" s="145"/>
      <c r="K243" s="145"/>
      <c r="L243" s="145"/>
      <c r="M243" s="274"/>
      <c r="N243" s="166"/>
      <c r="O243" s="143"/>
    </row>
    <row r="244" spans="1:15" ht="15.75" thickBot="1" x14ac:dyDescent="0.3">
      <c r="A244" s="276"/>
      <c r="B244" s="86" t="s">
        <v>125</v>
      </c>
      <c r="C244" s="155"/>
      <c r="D244" s="155">
        <f>(SUMIF(D240:D243,"Increase",C240:C243))-(SUMIF(D240:D243,"Decrease",C240:C243))</f>
        <v>0</v>
      </c>
      <c r="E244" s="154"/>
      <c r="F244" s="230"/>
      <c r="G244" s="145"/>
      <c r="H244" s="145"/>
      <c r="I244" s="145"/>
      <c r="J244" s="145"/>
      <c r="K244" s="145"/>
      <c r="L244" s="145"/>
      <c r="M244" s="274"/>
      <c r="N244" s="166"/>
      <c r="O244" s="143"/>
    </row>
    <row r="245" spans="1:15" x14ac:dyDescent="0.25">
      <c r="A245" s="276"/>
      <c r="B245" s="230"/>
      <c r="C245" s="230"/>
      <c r="D245" s="230"/>
      <c r="E245" s="230"/>
      <c r="F245" s="145"/>
      <c r="G245" s="145"/>
      <c r="H245" s="145"/>
      <c r="I245" s="145"/>
      <c r="J245" s="145"/>
      <c r="K245" s="145"/>
      <c r="L245" s="145"/>
      <c r="M245" s="274"/>
      <c r="N245" s="165"/>
    </row>
    <row r="246" spans="1:15" x14ac:dyDescent="0.25">
      <c r="A246" s="276" t="s">
        <v>143</v>
      </c>
      <c r="B246" s="230" t="s">
        <v>597</v>
      </c>
      <c r="C246" s="230"/>
      <c r="D246" s="230"/>
      <c r="E246" s="230"/>
      <c r="F246" s="145"/>
      <c r="G246" s="145"/>
      <c r="H246" s="145"/>
      <c r="I246" s="145"/>
      <c r="J246" s="145"/>
      <c r="K246" s="145"/>
      <c r="L246" s="145"/>
      <c r="M246" s="274"/>
      <c r="N246" s="143"/>
    </row>
    <row r="247" spans="1:15" ht="57.75" customHeight="1" thickBot="1" x14ac:dyDescent="0.3">
      <c r="A247" s="276"/>
      <c r="B247" s="464" t="s">
        <v>142</v>
      </c>
      <c r="C247" s="464"/>
      <c r="D247" s="464"/>
      <c r="E247" s="464"/>
      <c r="F247" s="145"/>
      <c r="G247" s="145"/>
      <c r="H247" s="145"/>
      <c r="I247" s="145"/>
      <c r="J247" s="145"/>
      <c r="K247" s="145"/>
      <c r="L247" s="145"/>
      <c r="M247" s="274"/>
      <c r="N247" s="143"/>
    </row>
    <row r="248" spans="1:15" ht="33" x14ac:dyDescent="0.25">
      <c r="A248" s="276"/>
      <c r="B248" s="153" t="s">
        <v>132</v>
      </c>
      <c r="C248" s="152" t="s">
        <v>141</v>
      </c>
      <c r="D248" s="151" t="s">
        <v>8</v>
      </c>
      <c r="E248" s="230"/>
      <c r="F248" s="145"/>
      <c r="G248" s="145"/>
      <c r="H248" s="145"/>
      <c r="I248" s="145"/>
      <c r="J248" s="145"/>
      <c r="K248" s="145"/>
      <c r="L248" s="145"/>
      <c r="M248" s="274"/>
      <c r="N248" s="143"/>
    </row>
    <row r="249" spans="1:15" s="162" customFormat="1" x14ac:dyDescent="0.25">
      <c r="A249" s="278"/>
      <c r="B249" s="161" t="s">
        <v>140</v>
      </c>
      <c r="C249" s="160"/>
      <c r="D249" s="159" t="s">
        <v>814</v>
      </c>
      <c r="E249" s="164"/>
      <c r="F249" s="163"/>
      <c r="G249" s="163"/>
      <c r="H249" s="163"/>
      <c r="I249" s="163"/>
      <c r="J249" s="163"/>
      <c r="K249" s="163"/>
      <c r="L249" s="163"/>
      <c r="M249" s="279"/>
      <c r="N249" s="143"/>
    </row>
    <row r="250" spans="1:15" s="162" customFormat="1" x14ac:dyDescent="0.25">
      <c r="A250" s="278"/>
      <c r="B250" s="161" t="s">
        <v>139</v>
      </c>
      <c r="C250" s="160"/>
      <c r="D250" s="159" t="s">
        <v>814</v>
      </c>
      <c r="E250" s="164"/>
      <c r="F250" s="163"/>
      <c r="G250" s="163"/>
      <c r="H250" s="163"/>
      <c r="I250" s="163"/>
      <c r="J250" s="163"/>
      <c r="K250" s="163"/>
      <c r="L250" s="163"/>
      <c r="M250" s="279"/>
      <c r="N250" s="143"/>
    </row>
    <row r="251" spans="1:15" s="162" customFormat="1" x14ac:dyDescent="0.25">
      <c r="A251" s="278"/>
      <c r="B251" s="161" t="s">
        <v>138</v>
      </c>
      <c r="C251" s="160"/>
      <c r="D251" s="159" t="s">
        <v>814</v>
      </c>
      <c r="E251" s="164"/>
      <c r="F251" s="163"/>
      <c r="G251" s="163"/>
      <c r="H251" s="163"/>
      <c r="I251" s="163"/>
      <c r="J251" s="163"/>
      <c r="K251" s="163"/>
      <c r="L251" s="163"/>
      <c r="M251" s="279"/>
      <c r="N251" s="143"/>
    </row>
    <row r="252" spans="1:15" s="162" customFormat="1" x14ac:dyDescent="0.25">
      <c r="A252" s="278"/>
      <c r="B252" s="161" t="s">
        <v>3</v>
      </c>
      <c r="C252" s="160"/>
      <c r="D252" s="159" t="s">
        <v>814</v>
      </c>
      <c r="E252" s="164"/>
      <c r="F252" s="163"/>
      <c r="G252" s="163"/>
      <c r="H252" s="163"/>
      <c r="I252" s="163"/>
      <c r="J252" s="163"/>
      <c r="K252" s="163"/>
      <c r="L252" s="163"/>
      <c r="M252" s="279"/>
      <c r="N252" s="143"/>
    </row>
    <row r="253" spans="1:15" s="162" customFormat="1" x14ac:dyDescent="0.25">
      <c r="A253" s="278"/>
      <c r="B253" s="161" t="s">
        <v>137</v>
      </c>
      <c r="C253" s="160"/>
      <c r="D253" s="159" t="s">
        <v>814</v>
      </c>
      <c r="E253" s="164"/>
      <c r="F253" s="163"/>
      <c r="G253" s="163"/>
      <c r="H253" s="163"/>
      <c r="I253" s="163"/>
      <c r="J253" s="163"/>
      <c r="K253" s="163"/>
      <c r="L253" s="163"/>
      <c r="M253" s="279"/>
      <c r="N253" s="143"/>
    </row>
    <row r="254" spans="1:15" s="162" customFormat="1" x14ac:dyDescent="0.25">
      <c r="A254" s="278"/>
      <c r="B254" s="161" t="s">
        <v>136</v>
      </c>
      <c r="C254" s="160"/>
      <c r="D254" s="159" t="s">
        <v>814</v>
      </c>
      <c r="E254" s="164"/>
      <c r="F254" s="163"/>
      <c r="G254" s="163"/>
      <c r="H254" s="163"/>
      <c r="I254" s="163"/>
      <c r="J254" s="163"/>
      <c r="K254" s="163"/>
      <c r="L254" s="163"/>
      <c r="M254" s="279"/>
      <c r="N254" s="143"/>
    </row>
    <row r="255" spans="1:15" s="162" customFormat="1" x14ac:dyDescent="0.25">
      <c r="A255" s="278"/>
      <c r="B255" s="161" t="s">
        <v>135</v>
      </c>
      <c r="C255" s="160">
        <v>10</v>
      </c>
      <c r="D255" s="159" t="s">
        <v>815</v>
      </c>
      <c r="E255" s="164"/>
      <c r="F255" s="163"/>
      <c r="G255" s="163"/>
      <c r="H255" s="163"/>
      <c r="I255" s="163"/>
      <c r="J255" s="163"/>
      <c r="K255" s="163"/>
      <c r="L255" s="163"/>
      <c r="M255" s="279"/>
      <c r="N255" s="143"/>
    </row>
    <row r="256" spans="1:15" ht="15.75" thickBot="1" x14ac:dyDescent="0.3">
      <c r="A256" s="276"/>
      <c r="B256" s="86" t="s">
        <v>125</v>
      </c>
      <c r="C256" s="155">
        <f>SUM(C249:C255)</f>
        <v>10</v>
      </c>
      <c r="D256" s="154"/>
      <c r="E256" s="230"/>
      <c r="F256" s="145"/>
      <c r="G256" s="145"/>
      <c r="H256" s="145"/>
      <c r="I256" s="145"/>
      <c r="J256" s="145"/>
      <c r="K256" s="145"/>
      <c r="L256" s="145"/>
      <c r="M256" s="274"/>
      <c r="N256" s="143"/>
    </row>
    <row r="257" spans="1:15" ht="14.25" customHeight="1" x14ac:dyDescent="0.25">
      <c r="A257" s="276"/>
      <c r="B257" s="230"/>
      <c r="C257" s="230"/>
      <c r="D257" s="230"/>
      <c r="E257" s="230"/>
      <c r="F257" s="145"/>
      <c r="G257" s="145"/>
      <c r="H257" s="145"/>
      <c r="I257" s="145"/>
      <c r="J257" s="145"/>
      <c r="K257" s="145"/>
      <c r="L257" s="145"/>
      <c r="M257" s="274"/>
      <c r="N257" s="143"/>
    </row>
    <row r="258" spans="1:15" x14ac:dyDescent="0.25">
      <c r="A258" s="273" t="s">
        <v>134</v>
      </c>
      <c r="B258" s="485" t="s">
        <v>133</v>
      </c>
      <c r="C258" s="486"/>
      <c r="D258" s="486"/>
      <c r="E258" s="486"/>
      <c r="F258" s="145"/>
      <c r="G258" s="145"/>
      <c r="H258" s="145"/>
      <c r="I258" s="145"/>
      <c r="J258" s="145"/>
      <c r="K258" s="145"/>
      <c r="L258" s="145"/>
      <c r="M258" s="274"/>
      <c r="N258" s="143"/>
    </row>
    <row r="259" spans="1:15" ht="35.25" customHeight="1" thickBot="1" x14ac:dyDescent="0.3">
      <c r="A259" s="276"/>
      <c r="B259" s="464" t="s">
        <v>598</v>
      </c>
      <c r="C259" s="464"/>
      <c r="D259" s="464"/>
      <c r="E259" s="464"/>
      <c r="F259" s="145"/>
      <c r="G259" s="145"/>
      <c r="H259" s="145"/>
      <c r="I259" s="145"/>
      <c r="J259" s="145"/>
      <c r="K259" s="145"/>
      <c r="L259" s="145"/>
      <c r="M259" s="274"/>
      <c r="N259" s="143"/>
    </row>
    <row r="260" spans="1:15" ht="33" x14ac:dyDescent="0.25">
      <c r="A260" s="276"/>
      <c r="B260" s="153" t="s">
        <v>132</v>
      </c>
      <c r="C260" s="152" t="s">
        <v>131</v>
      </c>
      <c r="D260" s="152" t="s">
        <v>130</v>
      </c>
      <c r="E260" s="151" t="s">
        <v>8</v>
      </c>
      <c r="F260" s="230"/>
      <c r="G260" s="145"/>
      <c r="H260" s="145"/>
      <c r="I260" s="145"/>
      <c r="J260" s="145"/>
      <c r="K260" s="145"/>
      <c r="L260" s="145"/>
      <c r="M260" s="274"/>
      <c r="N260" s="143"/>
      <c r="O260" s="143"/>
    </row>
    <row r="261" spans="1:15" x14ac:dyDescent="0.25">
      <c r="A261" s="276"/>
      <c r="B261" s="161" t="s">
        <v>129</v>
      </c>
      <c r="C261" s="160">
        <v>26</v>
      </c>
      <c r="D261" s="160" t="s">
        <v>499</v>
      </c>
      <c r="E261" s="159" t="s">
        <v>817</v>
      </c>
      <c r="F261" s="230"/>
      <c r="G261" s="145"/>
      <c r="H261" s="145"/>
      <c r="I261" s="145"/>
      <c r="J261" s="145"/>
      <c r="K261" s="145"/>
      <c r="L261" s="145"/>
      <c r="M261" s="274"/>
      <c r="N261" s="143"/>
      <c r="O261" s="143"/>
    </row>
    <row r="262" spans="1:15" x14ac:dyDescent="0.25">
      <c r="A262" s="276"/>
      <c r="B262" s="161" t="s">
        <v>128</v>
      </c>
      <c r="C262" s="417" t="s">
        <v>462</v>
      </c>
      <c r="D262" s="160" t="s">
        <v>523</v>
      </c>
      <c r="E262" s="159" t="s">
        <v>816</v>
      </c>
      <c r="F262" s="230"/>
      <c r="G262" s="145"/>
      <c r="H262" s="145"/>
      <c r="I262" s="145"/>
      <c r="J262" s="145"/>
      <c r="K262" s="145"/>
      <c r="L262" s="145"/>
      <c r="M262" s="274"/>
      <c r="N262" s="143"/>
      <c r="O262" s="143"/>
    </row>
    <row r="263" spans="1:15" x14ac:dyDescent="0.25">
      <c r="A263" s="276"/>
      <c r="B263" s="161" t="s">
        <v>127</v>
      </c>
      <c r="C263" s="417" t="s">
        <v>462</v>
      </c>
      <c r="D263" s="160"/>
      <c r="E263" s="159" t="s">
        <v>814</v>
      </c>
      <c r="F263" s="230"/>
      <c r="G263" s="145"/>
      <c r="H263" s="145"/>
      <c r="I263" s="145"/>
      <c r="J263" s="145"/>
      <c r="K263" s="145"/>
      <c r="L263" s="145"/>
      <c r="M263" s="274"/>
      <c r="N263" s="143"/>
      <c r="O263" s="143"/>
    </row>
    <row r="264" spans="1:15" ht="15.75" thickBot="1" x14ac:dyDescent="0.3">
      <c r="A264" s="276"/>
      <c r="B264" s="86" t="s">
        <v>125</v>
      </c>
      <c r="C264" s="155"/>
      <c r="D264" s="155">
        <f>(SUMIF(D261:D263,"Increase",C261:C263))-(SUMIF(D261:D263,"Decrease",C261:C263))</f>
        <v>-26</v>
      </c>
      <c r="E264" s="154"/>
      <c r="F264" s="230"/>
      <c r="G264" s="145"/>
      <c r="H264" s="145"/>
      <c r="I264" s="145"/>
      <c r="J264" s="145"/>
      <c r="K264" s="145"/>
      <c r="L264" s="145"/>
      <c r="M264" s="274"/>
      <c r="N264" s="143"/>
      <c r="O264" s="143"/>
    </row>
    <row r="265" spans="1:15" x14ac:dyDescent="0.25">
      <c r="A265" s="276"/>
      <c r="B265" s="145"/>
      <c r="C265" s="145"/>
      <c r="D265" s="145"/>
      <c r="E265" s="145"/>
      <c r="F265" s="145"/>
      <c r="G265" s="145"/>
      <c r="H265" s="145"/>
      <c r="I265" s="145"/>
      <c r="J265" s="145"/>
      <c r="K265" s="145"/>
      <c r="L265" s="145"/>
      <c r="M265" s="274"/>
      <c r="N265" s="143"/>
      <c r="O265" s="143"/>
    </row>
    <row r="266" spans="1:15" x14ac:dyDescent="0.25">
      <c r="A266" s="273" t="s">
        <v>124</v>
      </c>
      <c r="B266" s="485" t="s">
        <v>661</v>
      </c>
      <c r="C266" s="486"/>
      <c r="D266" s="486"/>
      <c r="E266" s="486"/>
      <c r="F266" s="145"/>
      <c r="G266" s="145"/>
      <c r="H266" s="145"/>
      <c r="I266" s="145"/>
      <c r="J266" s="145"/>
      <c r="K266" s="145"/>
      <c r="L266" s="145"/>
      <c r="M266" s="274"/>
      <c r="N266" s="143"/>
    </row>
    <row r="267" spans="1:15" ht="32.25" customHeight="1" thickBot="1" x14ac:dyDescent="0.3">
      <c r="A267" s="276"/>
      <c r="B267" s="464" t="s">
        <v>662</v>
      </c>
      <c r="C267" s="464"/>
      <c r="D267" s="464"/>
      <c r="E267" s="464"/>
      <c r="F267" s="145"/>
      <c r="G267" s="145"/>
      <c r="H267" s="145"/>
      <c r="I267" s="145"/>
      <c r="J267" s="145"/>
      <c r="K267" s="145"/>
      <c r="L267" s="145"/>
      <c r="M267" s="274"/>
      <c r="N267" s="143"/>
    </row>
    <row r="268" spans="1:15" ht="33" x14ac:dyDescent="0.25">
      <c r="A268" s="276"/>
      <c r="B268" s="153" t="s">
        <v>123</v>
      </c>
      <c r="C268" s="152" t="s">
        <v>122</v>
      </c>
      <c r="D268" s="151" t="s">
        <v>8</v>
      </c>
      <c r="E268" s="230"/>
      <c r="F268" s="145"/>
      <c r="G268" s="145"/>
      <c r="H268" s="145"/>
      <c r="I268" s="145"/>
      <c r="J268" s="145"/>
      <c r="K268" s="145"/>
      <c r="L268" s="145"/>
      <c r="M268" s="274"/>
      <c r="N268" s="143"/>
    </row>
    <row r="269" spans="1:15" ht="15.75" thickBot="1" x14ac:dyDescent="0.3">
      <c r="A269" s="276"/>
      <c r="B269" s="150" t="s">
        <v>121</v>
      </c>
      <c r="C269" s="149">
        <v>6062</v>
      </c>
      <c r="D269" s="148" t="s">
        <v>818</v>
      </c>
      <c r="E269" s="230"/>
      <c r="F269" s="145"/>
      <c r="G269" s="145"/>
      <c r="H269" s="145"/>
      <c r="I269" s="145"/>
      <c r="J269" s="145"/>
      <c r="K269" s="145"/>
      <c r="L269" s="145"/>
      <c r="M269" s="274"/>
      <c r="N269" s="143"/>
    </row>
    <row r="270" spans="1:15" ht="17.25" customHeight="1" x14ac:dyDescent="0.25">
      <c r="A270" s="276"/>
      <c r="B270" s="230"/>
      <c r="C270" s="230"/>
      <c r="D270" s="230"/>
      <c r="E270" s="230"/>
      <c r="F270" s="145"/>
      <c r="G270" s="145"/>
      <c r="H270" s="145"/>
      <c r="I270" s="145"/>
      <c r="J270" s="145"/>
      <c r="K270" s="145"/>
      <c r="L270" s="145"/>
      <c r="M270" s="274"/>
      <c r="N270" s="143"/>
    </row>
    <row r="271" spans="1:15" ht="18.75" x14ac:dyDescent="0.25">
      <c r="A271" s="271"/>
      <c r="B271" s="147" t="s">
        <v>73</v>
      </c>
      <c r="C271" s="147"/>
      <c r="D271" s="147"/>
      <c r="E271" s="147"/>
      <c r="F271" s="147"/>
      <c r="G271" s="147"/>
      <c r="H271" s="147"/>
      <c r="I271" s="147"/>
      <c r="J271" s="147"/>
      <c r="K271" s="147"/>
      <c r="L271" s="147"/>
      <c r="M271" s="272"/>
      <c r="N271" s="143"/>
    </row>
    <row r="272" spans="1:15" x14ac:dyDescent="0.25">
      <c r="A272" s="273" t="s">
        <v>120</v>
      </c>
      <c r="B272" s="485" t="s">
        <v>71</v>
      </c>
      <c r="C272" s="486"/>
      <c r="D272" s="486"/>
      <c r="E272" s="486"/>
      <c r="F272" s="145"/>
      <c r="G272" s="145"/>
      <c r="H272" s="145"/>
      <c r="I272" s="145"/>
      <c r="J272" s="145"/>
      <c r="K272" s="145"/>
      <c r="L272" s="145"/>
      <c r="M272" s="274"/>
      <c r="N272" s="143"/>
    </row>
    <row r="273" spans="1:14" ht="30.75" customHeight="1" thickBot="1" x14ac:dyDescent="0.3">
      <c r="A273" s="276"/>
      <c r="B273" s="464" t="s">
        <v>599</v>
      </c>
      <c r="C273" s="464"/>
      <c r="D273" s="464"/>
      <c r="E273" s="464"/>
      <c r="F273" s="145"/>
      <c r="G273" s="145"/>
      <c r="H273" s="145"/>
      <c r="I273" s="145"/>
      <c r="J273" s="145"/>
      <c r="K273" s="145"/>
      <c r="L273" s="145"/>
      <c r="M273" s="274"/>
      <c r="N273" s="143"/>
    </row>
    <row r="274" spans="1:14" ht="78.75" customHeight="1" thickBot="1" x14ac:dyDescent="0.3">
      <c r="A274" s="276"/>
      <c r="B274" s="461" t="s">
        <v>876</v>
      </c>
      <c r="C274" s="459"/>
      <c r="D274" s="459"/>
      <c r="E274" s="460"/>
      <c r="F274" s="145"/>
      <c r="G274" s="145"/>
      <c r="H274" s="145"/>
      <c r="I274" s="145"/>
      <c r="J274" s="145"/>
      <c r="K274" s="145"/>
      <c r="L274" s="145"/>
      <c r="M274" s="274"/>
      <c r="N274" s="143"/>
    </row>
    <row r="275" spans="1:14" ht="17.25" customHeight="1" x14ac:dyDescent="0.25">
      <c r="A275" s="276"/>
      <c r="B275" s="230"/>
      <c r="C275" s="230"/>
      <c r="D275" s="230"/>
      <c r="E275" s="230"/>
      <c r="F275" s="145"/>
      <c r="G275" s="145"/>
      <c r="H275" s="145"/>
      <c r="I275" s="145"/>
      <c r="J275" s="145"/>
      <c r="K275" s="145"/>
      <c r="L275" s="145"/>
      <c r="M275" s="274"/>
      <c r="N275" s="143"/>
    </row>
    <row r="276" spans="1:14" ht="18.75" x14ac:dyDescent="0.25">
      <c r="A276" s="280" t="s">
        <v>623</v>
      </c>
      <c r="B276" s="144" t="s">
        <v>119</v>
      </c>
      <c r="C276" s="144"/>
      <c r="D276" s="144"/>
      <c r="E276" s="144"/>
      <c r="F276" s="144"/>
      <c r="G276" s="144"/>
      <c r="H276" s="144"/>
      <c r="I276" s="144"/>
      <c r="J276" s="144"/>
      <c r="K276" s="144"/>
      <c r="L276" s="144"/>
      <c r="M276" s="281"/>
      <c r="N276" s="143"/>
    </row>
    <row r="277" spans="1:14" ht="18.75" x14ac:dyDescent="0.25">
      <c r="A277" s="282"/>
      <c r="B277" s="113" t="s">
        <v>118</v>
      </c>
      <c r="C277" s="113"/>
      <c r="D277" s="113"/>
      <c r="E277" s="113"/>
      <c r="F277" s="113"/>
      <c r="G277" s="113"/>
      <c r="H277" s="113"/>
      <c r="I277" s="113"/>
      <c r="J277" s="113"/>
      <c r="K277" s="113"/>
      <c r="L277" s="113"/>
      <c r="M277" s="283"/>
      <c r="N277" s="143"/>
    </row>
    <row r="278" spans="1:14" ht="21.75" customHeight="1" x14ac:dyDescent="0.25">
      <c r="A278" s="284" t="s">
        <v>117</v>
      </c>
      <c r="B278" s="142" t="s">
        <v>600</v>
      </c>
      <c r="C278" s="141"/>
      <c r="D278" s="141"/>
      <c r="E278" s="141"/>
      <c r="F278" s="111"/>
      <c r="G278" s="111"/>
      <c r="H278" s="111"/>
      <c r="I278" s="111"/>
      <c r="J278" s="111"/>
      <c r="K278" s="111"/>
      <c r="L278" s="111"/>
      <c r="M278" s="285"/>
      <c r="N278" s="143"/>
    </row>
    <row r="279" spans="1:14" ht="23.25" customHeight="1" thickBot="1" x14ac:dyDescent="0.3">
      <c r="A279" s="286"/>
      <c r="B279" s="470" t="s">
        <v>116</v>
      </c>
      <c r="C279" s="465"/>
      <c r="D279" s="465"/>
      <c r="E279" s="465"/>
      <c r="F279" s="111"/>
      <c r="G279" s="111"/>
      <c r="H279" s="111"/>
      <c r="I279" s="111"/>
      <c r="J279" s="111"/>
      <c r="K279" s="111"/>
      <c r="L279" s="111"/>
      <c r="M279" s="285"/>
      <c r="N279" s="143"/>
    </row>
    <row r="280" spans="1:14" ht="70.5" customHeight="1" thickBot="1" x14ac:dyDescent="0.3">
      <c r="A280" s="286"/>
      <c r="B280" s="461" t="s">
        <v>819</v>
      </c>
      <c r="C280" s="462"/>
      <c r="D280" s="462"/>
      <c r="E280" s="463"/>
      <c r="F280" s="111"/>
      <c r="G280" s="111"/>
      <c r="H280" s="111"/>
      <c r="I280" s="111"/>
      <c r="J280" s="111"/>
      <c r="K280" s="111"/>
      <c r="L280" s="111"/>
      <c r="M280" s="285"/>
      <c r="N280" s="143"/>
    </row>
    <row r="281" spans="1:14" ht="22.7" customHeight="1" x14ac:dyDescent="0.25">
      <c r="A281" s="286" t="s">
        <v>115</v>
      </c>
      <c r="B281" s="487" t="s">
        <v>601</v>
      </c>
      <c r="C281" s="488"/>
      <c r="D281" s="488"/>
      <c r="E281" s="488"/>
      <c r="F281" s="111"/>
      <c r="G281" s="111"/>
      <c r="H281" s="111"/>
      <c r="I281" s="111"/>
      <c r="J281" s="111"/>
      <c r="K281" s="111"/>
      <c r="L281" s="111"/>
      <c r="M281" s="285"/>
      <c r="N281" s="143"/>
    </row>
    <row r="282" spans="1:14" ht="36.950000000000003" customHeight="1" thickBot="1" x14ac:dyDescent="0.3">
      <c r="A282" s="286"/>
      <c r="B282" s="489" t="s">
        <v>625</v>
      </c>
      <c r="C282" s="484"/>
      <c r="D282" s="484"/>
      <c r="E282" s="484"/>
      <c r="F282" s="111"/>
      <c r="G282" s="111"/>
      <c r="H282" s="111"/>
      <c r="I282" s="111"/>
      <c r="J282" s="111"/>
      <c r="K282" s="111"/>
      <c r="L282" s="111"/>
      <c r="M282" s="285"/>
      <c r="N282" s="143"/>
    </row>
    <row r="283" spans="1:14" ht="70.5" customHeight="1" thickBot="1" x14ac:dyDescent="0.3">
      <c r="A283" s="286"/>
      <c r="B283" s="461" t="s">
        <v>820</v>
      </c>
      <c r="C283" s="462"/>
      <c r="D283" s="462"/>
      <c r="E283" s="463"/>
      <c r="F283" s="111"/>
      <c r="G283" s="111"/>
      <c r="H283" s="111"/>
      <c r="I283" s="111"/>
      <c r="J283" s="111"/>
      <c r="K283" s="111"/>
      <c r="L283" s="111"/>
      <c r="M283" s="285"/>
      <c r="N283" s="143"/>
    </row>
    <row r="284" spans="1:14" x14ac:dyDescent="0.25">
      <c r="A284" s="287"/>
      <c r="B284" s="140"/>
      <c r="C284" s="111"/>
      <c r="D284" s="111"/>
      <c r="E284" s="111"/>
      <c r="F284" s="111"/>
      <c r="G284" s="111"/>
      <c r="H284" s="111"/>
      <c r="I284" s="111"/>
      <c r="J284" s="111"/>
      <c r="K284" s="111"/>
      <c r="L284" s="111"/>
      <c r="M284" s="285"/>
      <c r="N284" s="143"/>
    </row>
    <row r="285" spans="1:14" ht="18.75" x14ac:dyDescent="0.25">
      <c r="A285" s="282"/>
      <c r="B285" s="113" t="s">
        <v>114</v>
      </c>
      <c r="C285" s="113"/>
      <c r="D285" s="113"/>
      <c r="E285" s="113"/>
      <c r="F285" s="113"/>
      <c r="G285" s="113"/>
      <c r="H285" s="113"/>
      <c r="I285" s="113"/>
      <c r="J285" s="113"/>
      <c r="K285" s="113"/>
      <c r="L285" s="113"/>
      <c r="M285" s="288"/>
      <c r="N285" s="143"/>
    </row>
    <row r="286" spans="1:14" ht="22.7" customHeight="1" x14ac:dyDescent="0.25">
      <c r="A286" s="286" t="s">
        <v>113</v>
      </c>
      <c r="B286" s="139" t="s">
        <v>602</v>
      </c>
      <c r="C286" s="111"/>
      <c r="D286" s="111"/>
      <c r="E286" s="111"/>
      <c r="F286" s="111"/>
      <c r="G286" s="111"/>
      <c r="H286" s="111"/>
      <c r="I286" s="111"/>
      <c r="J286" s="111"/>
      <c r="K286" s="111"/>
      <c r="L286" s="111"/>
      <c r="M286" s="285"/>
      <c r="N286" s="143"/>
    </row>
    <row r="287" spans="1:14" ht="33.75" customHeight="1" thickBot="1" x14ac:dyDescent="0.3">
      <c r="A287" s="289"/>
      <c r="B287" s="470" t="s">
        <v>112</v>
      </c>
      <c r="C287" s="465"/>
      <c r="D287" s="465"/>
      <c r="E287" s="465"/>
      <c r="F287" s="111"/>
      <c r="G287" s="111"/>
      <c r="H287" s="111"/>
      <c r="I287" s="111"/>
      <c r="J287" s="111"/>
      <c r="K287" s="111"/>
      <c r="L287" s="111"/>
      <c r="M287" s="285"/>
      <c r="N287" s="143"/>
    </row>
    <row r="288" spans="1:14" ht="48.75" customHeight="1" thickBot="1" x14ac:dyDescent="0.3">
      <c r="A288" s="289"/>
      <c r="B288" s="479" t="s">
        <v>820</v>
      </c>
      <c r="C288" s="462"/>
      <c r="D288" s="462"/>
      <c r="E288" s="463"/>
      <c r="F288" s="111"/>
      <c r="G288" s="111"/>
      <c r="H288" s="111"/>
      <c r="I288" s="111"/>
      <c r="J288" s="111"/>
      <c r="K288" s="111"/>
      <c r="L288" s="111"/>
      <c r="M288" s="285"/>
      <c r="N288" s="143"/>
    </row>
    <row r="289" spans="1:14" ht="42.75" customHeight="1" x14ac:dyDescent="0.25">
      <c r="A289" s="290" t="s">
        <v>111</v>
      </c>
      <c r="B289" s="477" t="s">
        <v>603</v>
      </c>
      <c r="C289" s="478"/>
      <c r="D289" s="478"/>
      <c r="E289" s="478"/>
      <c r="F289" s="111"/>
      <c r="G289" s="111"/>
      <c r="H289" s="111"/>
      <c r="I289" s="111"/>
      <c r="J289" s="111"/>
      <c r="K289" s="111"/>
      <c r="L289" s="111"/>
      <c r="M289" s="285"/>
      <c r="N289" s="143"/>
    </row>
    <row r="290" spans="1:14" ht="73.5" customHeight="1" x14ac:dyDescent="0.25">
      <c r="A290" s="291"/>
      <c r="B290" s="484" t="s">
        <v>604</v>
      </c>
      <c r="C290" s="484"/>
      <c r="D290" s="484"/>
      <c r="E290" s="484"/>
      <c r="F290" s="111"/>
      <c r="G290" s="111"/>
      <c r="H290" s="111"/>
      <c r="I290" s="111"/>
      <c r="J290" s="111"/>
      <c r="K290" s="111"/>
      <c r="L290" s="111"/>
      <c r="M290" s="285"/>
      <c r="N290" s="143"/>
    </row>
    <row r="291" spans="1:14" ht="48.75" customHeight="1" thickBot="1" x14ac:dyDescent="0.3">
      <c r="A291" s="292"/>
      <c r="B291" s="465" t="s">
        <v>626</v>
      </c>
      <c r="C291" s="465"/>
      <c r="D291" s="465"/>
      <c r="E291" s="465"/>
      <c r="F291" s="111"/>
      <c r="G291" s="111"/>
      <c r="H291" s="111"/>
      <c r="I291" s="111"/>
      <c r="J291" s="111"/>
      <c r="K291" s="111"/>
      <c r="L291" s="111"/>
      <c r="M291" s="285"/>
      <c r="N291" s="143"/>
    </row>
    <row r="292" spans="1:14" ht="32.25" customHeight="1" x14ac:dyDescent="0.25">
      <c r="A292" s="292"/>
      <c r="B292" s="138" t="s">
        <v>110</v>
      </c>
      <c r="C292" s="136" t="s">
        <v>109</v>
      </c>
      <c r="D292" s="136" t="s">
        <v>108</v>
      </c>
      <c r="E292" s="137" t="s">
        <v>107</v>
      </c>
      <c r="F292" s="136" t="s">
        <v>106</v>
      </c>
      <c r="G292" s="135" t="s">
        <v>8</v>
      </c>
      <c r="H292" s="111"/>
      <c r="I292" s="111"/>
      <c r="J292" s="111"/>
      <c r="K292" s="111"/>
      <c r="L292" s="111"/>
      <c r="M292" s="285"/>
      <c r="N292" s="143"/>
    </row>
    <row r="293" spans="1:14" ht="51" customHeight="1" x14ac:dyDescent="0.25">
      <c r="A293" s="292"/>
      <c r="B293" s="133" t="s">
        <v>105</v>
      </c>
      <c r="C293" s="132" t="s">
        <v>104</v>
      </c>
      <c r="D293" s="127" t="s">
        <v>99</v>
      </c>
      <c r="E293" s="132" t="s">
        <v>498</v>
      </c>
      <c r="F293" s="431" t="s">
        <v>862</v>
      </c>
      <c r="G293" s="134"/>
      <c r="H293" s="111"/>
      <c r="I293" s="111"/>
      <c r="J293" s="111"/>
      <c r="K293" s="111"/>
      <c r="L293" s="111"/>
      <c r="M293" s="285"/>
      <c r="N293" s="143"/>
    </row>
    <row r="294" spans="1:14" ht="50.25" hidden="1" customHeight="1" x14ac:dyDescent="0.25">
      <c r="A294" s="292"/>
      <c r="B294" s="133" t="s">
        <v>105</v>
      </c>
      <c r="C294" s="132" t="s">
        <v>104</v>
      </c>
      <c r="D294" s="127" t="s">
        <v>99</v>
      </c>
      <c r="E294" s="132"/>
      <c r="F294" s="132"/>
      <c r="G294" s="134"/>
      <c r="H294" s="111"/>
      <c r="I294" s="111"/>
      <c r="J294" s="111"/>
      <c r="K294" s="111"/>
      <c r="L294" s="111"/>
      <c r="M294" s="285"/>
      <c r="N294" s="143"/>
    </row>
    <row r="295" spans="1:14" ht="50.25" hidden="1" customHeight="1" x14ac:dyDescent="0.25">
      <c r="A295" s="292"/>
      <c r="B295" s="133" t="s">
        <v>105</v>
      </c>
      <c r="C295" s="132" t="s">
        <v>104</v>
      </c>
      <c r="D295" s="127" t="s">
        <v>99</v>
      </c>
      <c r="E295" s="132"/>
      <c r="F295" s="132"/>
      <c r="G295" s="134"/>
      <c r="H295" s="111"/>
      <c r="I295" s="111"/>
      <c r="J295" s="111"/>
      <c r="K295" s="111"/>
      <c r="L295" s="111"/>
      <c r="M295" s="285"/>
      <c r="N295" s="143"/>
    </row>
    <row r="296" spans="1:14" ht="50.25" hidden="1" customHeight="1" x14ac:dyDescent="0.25">
      <c r="A296" s="292"/>
      <c r="B296" s="133" t="s">
        <v>105</v>
      </c>
      <c r="C296" s="132" t="s">
        <v>104</v>
      </c>
      <c r="D296" s="127" t="s">
        <v>99</v>
      </c>
      <c r="E296" s="132"/>
      <c r="F296" s="132"/>
      <c r="G296" s="134"/>
      <c r="H296" s="111"/>
      <c r="I296" s="111"/>
      <c r="J296" s="111"/>
      <c r="K296" s="111"/>
      <c r="L296" s="111"/>
      <c r="M296" s="285"/>
      <c r="N296" s="143"/>
    </row>
    <row r="297" spans="1:14" ht="375" x14ac:dyDescent="0.25">
      <c r="A297" s="292"/>
      <c r="B297" s="133" t="s">
        <v>105</v>
      </c>
      <c r="C297" s="132" t="s">
        <v>104</v>
      </c>
      <c r="D297" s="127" t="s">
        <v>99</v>
      </c>
      <c r="E297" s="132" t="s">
        <v>368</v>
      </c>
      <c r="F297" s="431" t="s">
        <v>863</v>
      </c>
      <c r="G297" s="134"/>
      <c r="H297" s="111"/>
      <c r="I297" s="111"/>
      <c r="J297" s="111"/>
      <c r="K297" s="111"/>
      <c r="L297" s="111"/>
      <c r="M297" s="285"/>
      <c r="N297" s="143"/>
    </row>
    <row r="298" spans="1:14" ht="409.5" x14ac:dyDescent="0.25">
      <c r="A298" s="292"/>
      <c r="B298" s="133" t="s">
        <v>103</v>
      </c>
      <c r="C298" s="132" t="s">
        <v>102</v>
      </c>
      <c r="D298" s="127" t="s">
        <v>99</v>
      </c>
      <c r="E298" s="132" t="s">
        <v>497</v>
      </c>
      <c r="F298" s="431" t="s">
        <v>864</v>
      </c>
      <c r="G298" s="134"/>
      <c r="H298" s="111"/>
      <c r="I298" s="111"/>
      <c r="J298" s="111"/>
      <c r="K298" s="111"/>
      <c r="L298" s="111"/>
      <c r="M298" s="285"/>
      <c r="N298" s="143"/>
    </row>
    <row r="299" spans="1:14" ht="36" hidden="1" customHeight="1" x14ac:dyDescent="0.25">
      <c r="A299" s="292"/>
      <c r="B299" s="133" t="s">
        <v>103</v>
      </c>
      <c r="C299" s="132" t="s">
        <v>102</v>
      </c>
      <c r="D299" s="127" t="s">
        <v>99</v>
      </c>
      <c r="E299" s="132"/>
      <c r="F299" s="132"/>
      <c r="G299" s="134"/>
      <c r="H299" s="111"/>
      <c r="I299" s="111"/>
      <c r="J299" s="111"/>
      <c r="K299" s="111"/>
      <c r="L299" s="111"/>
      <c r="M299" s="285"/>
      <c r="N299" s="143"/>
    </row>
    <row r="300" spans="1:14" ht="36" hidden="1" customHeight="1" x14ac:dyDescent="0.25">
      <c r="A300" s="292"/>
      <c r="B300" s="133" t="s">
        <v>103</v>
      </c>
      <c r="C300" s="132" t="s">
        <v>102</v>
      </c>
      <c r="D300" s="127" t="s">
        <v>99</v>
      </c>
      <c r="E300" s="132"/>
      <c r="F300" s="132"/>
      <c r="G300" s="134"/>
      <c r="H300" s="111"/>
      <c r="I300" s="111"/>
      <c r="J300" s="111"/>
      <c r="K300" s="111"/>
      <c r="L300" s="111"/>
      <c r="M300" s="285"/>
      <c r="N300" s="143"/>
    </row>
    <row r="301" spans="1:14" ht="36" hidden="1" customHeight="1" x14ac:dyDescent="0.25">
      <c r="A301" s="292"/>
      <c r="B301" s="133" t="s">
        <v>103</v>
      </c>
      <c r="C301" s="132" t="s">
        <v>102</v>
      </c>
      <c r="D301" s="127" t="s">
        <v>99</v>
      </c>
      <c r="E301" s="132"/>
      <c r="F301" s="132"/>
      <c r="G301" s="134"/>
      <c r="H301" s="111"/>
      <c r="I301" s="111"/>
      <c r="J301" s="111"/>
      <c r="K301" s="111"/>
      <c r="L301" s="111"/>
      <c r="M301" s="285"/>
      <c r="N301" s="143"/>
    </row>
    <row r="302" spans="1:14" ht="36" hidden="1" customHeight="1" x14ac:dyDescent="0.25">
      <c r="A302" s="292"/>
      <c r="B302" s="133" t="s">
        <v>103</v>
      </c>
      <c r="C302" s="132" t="s">
        <v>102</v>
      </c>
      <c r="D302" s="127" t="s">
        <v>99</v>
      </c>
      <c r="E302" s="132"/>
      <c r="F302" s="132"/>
      <c r="G302" s="134"/>
      <c r="H302" s="111"/>
      <c r="I302" s="111"/>
      <c r="J302" s="111"/>
      <c r="K302" s="111"/>
      <c r="L302" s="111"/>
      <c r="M302" s="285"/>
      <c r="N302" s="143"/>
    </row>
    <row r="303" spans="1:14" ht="36" hidden="1" customHeight="1" x14ac:dyDescent="0.25">
      <c r="A303" s="292"/>
      <c r="B303" s="133" t="s">
        <v>103</v>
      </c>
      <c r="C303" s="132" t="s">
        <v>102</v>
      </c>
      <c r="D303" s="127" t="s">
        <v>99</v>
      </c>
      <c r="E303" s="132"/>
      <c r="F303" s="132"/>
      <c r="G303" s="134"/>
      <c r="H303" s="111"/>
      <c r="I303" s="111"/>
      <c r="J303" s="111"/>
      <c r="K303" s="111"/>
      <c r="L303" s="111"/>
      <c r="M303" s="285"/>
      <c r="N303" s="143"/>
    </row>
    <row r="304" spans="1:14" ht="36" hidden="1" customHeight="1" x14ac:dyDescent="0.25">
      <c r="A304" s="292"/>
      <c r="B304" s="133" t="s">
        <v>103</v>
      </c>
      <c r="C304" s="132" t="s">
        <v>102</v>
      </c>
      <c r="D304" s="127" t="s">
        <v>99</v>
      </c>
      <c r="E304" s="132"/>
      <c r="F304" s="132"/>
      <c r="G304" s="134"/>
      <c r="H304" s="111"/>
      <c r="I304" s="111"/>
      <c r="J304" s="111"/>
      <c r="K304" s="111"/>
      <c r="L304" s="111"/>
      <c r="M304" s="285"/>
      <c r="N304" s="143"/>
    </row>
    <row r="305" spans="1:14" ht="36" hidden="1" customHeight="1" x14ac:dyDescent="0.25">
      <c r="A305" s="292"/>
      <c r="B305" s="133" t="s">
        <v>103</v>
      </c>
      <c r="C305" s="132" t="s">
        <v>102</v>
      </c>
      <c r="D305" s="127" t="s">
        <v>99</v>
      </c>
      <c r="E305" s="132"/>
      <c r="F305" s="132"/>
      <c r="G305" s="134"/>
      <c r="H305" s="111"/>
      <c r="I305" s="111"/>
      <c r="J305" s="111"/>
      <c r="K305" s="111"/>
      <c r="L305" s="111"/>
      <c r="M305" s="285"/>
      <c r="N305" s="143"/>
    </row>
    <row r="306" spans="1:14" ht="36" hidden="1" customHeight="1" x14ac:dyDescent="0.25">
      <c r="A306" s="292"/>
      <c r="B306" s="133" t="s">
        <v>103</v>
      </c>
      <c r="C306" s="132" t="s">
        <v>102</v>
      </c>
      <c r="D306" s="127" t="s">
        <v>99</v>
      </c>
      <c r="E306" s="132"/>
      <c r="F306" s="132"/>
      <c r="G306" s="134"/>
      <c r="H306" s="111"/>
      <c r="I306" s="111"/>
      <c r="J306" s="111"/>
      <c r="K306" s="111"/>
      <c r="L306" s="111"/>
      <c r="M306" s="285"/>
      <c r="N306" s="143"/>
    </row>
    <row r="307" spans="1:14" ht="36" hidden="1" customHeight="1" x14ac:dyDescent="0.25">
      <c r="A307" s="292"/>
      <c r="B307" s="133" t="s">
        <v>103</v>
      </c>
      <c r="C307" s="132" t="s">
        <v>102</v>
      </c>
      <c r="D307" s="127" t="s">
        <v>99</v>
      </c>
      <c r="E307" s="132"/>
      <c r="F307" s="132"/>
      <c r="G307" s="134"/>
      <c r="H307" s="111"/>
      <c r="I307" s="111"/>
      <c r="J307" s="111"/>
      <c r="K307" s="111"/>
      <c r="L307" s="111"/>
      <c r="M307" s="285"/>
      <c r="N307" s="143"/>
    </row>
    <row r="308" spans="1:14" ht="36" hidden="1" customHeight="1" x14ac:dyDescent="0.25">
      <c r="A308" s="292"/>
      <c r="B308" s="133" t="s">
        <v>103</v>
      </c>
      <c r="C308" s="132" t="s">
        <v>102</v>
      </c>
      <c r="D308" s="127" t="s">
        <v>99</v>
      </c>
      <c r="E308" s="132"/>
      <c r="F308" s="132"/>
      <c r="G308" s="134"/>
      <c r="H308" s="111"/>
      <c r="I308" s="111"/>
      <c r="J308" s="111"/>
      <c r="K308" s="111"/>
      <c r="L308" s="111"/>
      <c r="M308" s="285"/>
      <c r="N308" s="143"/>
    </row>
    <row r="309" spans="1:14" ht="36" hidden="1" customHeight="1" x14ac:dyDescent="0.25">
      <c r="A309" s="292"/>
      <c r="B309" s="133" t="s">
        <v>103</v>
      </c>
      <c r="C309" s="132" t="s">
        <v>102</v>
      </c>
      <c r="D309" s="127" t="s">
        <v>99</v>
      </c>
      <c r="E309" s="132"/>
      <c r="F309" s="132"/>
      <c r="G309" s="134"/>
      <c r="H309" s="111"/>
      <c r="I309" s="111"/>
      <c r="J309" s="111"/>
      <c r="K309" s="111"/>
      <c r="L309" s="111"/>
      <c r="M309" s="285"/>
      <c r="N309" s="143"/>
    </row>
    <row r="310" spans="1:14" ht="135" x14ac:dyDescent="0.25">
      <c r="A310" s="292"/>
      <c r="B310" s="133" t="s">
        <v>103</v>
      </c>
      <c r="C310" s="132" t="s">
        <v>102</v>
      </c>
      <c r="D310" s="127" t="s">
        <v>99</v>
      </c>
      <c r="E310" s="132" t="s">
        <v>413</v>
      </c>
      <c r="F310" s="431" t="s">
        <v>865</v>
      </c>
      <c r="G310" s="134"/>
      <c r="H310" s="111"/>
      <c r="I310" s="111"/>
      <c r="J310" s="111"/>
      <c r="K310" s="111"/>
      <c r="L310" s="111"/>
      <c r="M310" s="285"/>
      <c r="N310" s="143"/>
    </row>
    <row r="311" spans="1:14" ht="75" x14ac:dyDescent="0.25">
      <c r="A311" s="292"/>
      <c r="B311" s="133" t="s">
        <v>103</v>
      </c>
      <c r="C311" s="132" t="s">
        <v>102</v>
      </c>
      <c r="D311" s="127" t="s">
        <v>99</v>
      </c>
      <c r="E311" s="132" t="s">
        <v>352</v>
      </c>
      <c r="F311" s="431" t="s">
        <v>866</v>
      </c>
      <c r="G311" s="134"/>
      <c r="H311" s="111"/>
      <c r="I311" s="111"/>
      <c r="J311" s="111"/>
      <c r="K311" s="111"/>
      <c r="L311" s="111"/>
      <c r="M311" s="285"/>
      <c r="N311" s="143"/>
    </row>
    <row r="312" spans="1:14" ht="210" x14ac:dyDescent="0.25">
      <c r="A312" s="292"/>
      <c r="B312" s="133" t="s">
        <v>103</v>
      </c>
      <c r="C312" s="132" t="s">
        <v>102</v>
      </c>
      <c r="D312" s="127" t="s">
        <v>99</v>
      </c>
      <c r="E312" s="132" t="s">
        <v>284</v>
      </c>
      <c r="F312" s="431" t="s">
        <v>867</v>
      </c>
      <c r="G312" s="134"/>
      <c r="H312" s="111"/>
      <c r="I312" s="111"/>
      <c r="J312" s="111"/>
      <c r="K312" s="111"/>
      <c r="L312" s="111"/>
      <c r="M312" s="285"/>
      <c r="N312" s="143"/>
    </row>
    <row r="313" spans="1:14" ht="45" x14ac:dyDescent="0.25">
      <c r="A313" s="292"/>
      <c r="B313" s="133" t="s">
        <v>101</v>
      </c>
      <c r="C313" s="132" t="s">
        <v>100</v>
      </c>
      <c r="D313" s="127" t="s">
        <v>99</v>
      </c>
      <c r="E313" s="132"/>
      <c r="F313" s="132"/>
      <c r="G313" s="134"/>
      <c r="H313" s="111"/>
      <c r="I313" s="111"/>
      <c r="J313" s="111"/>
      <c r="K313" s="111"/>
      <c r="L313" s="111"/>
      <c r="M313" s="285"/>
      <c r="N313" s="143"/>
    </row>
    <row r="314" spans="1:14" ht="45" hidden="1" x14ac:dyDescent="0.25">
      <c r="A314" s="292"/>
      <c r="B314" s="133" t="s">
        <v>101</v>
      </c>
      <c r="C314" s="132" t="s">
        <v>100</v>
      </c>
      <c r="D314" s="127" t="s">
        <v>99</v>
      </c>
      <c r="E314" s="132"/>
      <c r="F314" s="132"/>
      <c r="G314" s="134"/>
      <c r="H314" s="111"/>
      <c r="I314" s="111"/>
      <c r="J314" s="111"/>
      <c r="K314" s="111"/>
      <c r="L314" s="111"/>
      <c r="M314" s="285"/>
      <c r="N314" s="143"/>
    </row>
    <row r="315" spans="1:14" ht="45" hidden="1" x14ac:dyDescent="0.25">
      <c r="A315" s="292"/>
      <c r="B315" s="133" t="s">
        <v>101</v>
      </c>
      <c r="C315" s="132" t="s">
        <v>100</v>
      </c>
      <c r="D315" s="127" t="s">
        <v>99</v>
      </c>
      <c r="E315" s="132"/>
      <c r="F315" s="132"/>
      <c r="G315" s="134"/>
      <c r="H315" s="111"/>
      <c r="I315" s="111"/>
      <c r="J315" s="111"/>
      <c r="K315" s="111"/>
      <c r="L315" s="111"/>
      <c r="M315" s="285"/>
      <c r="N315" s="143"/>
    </row>
    <row r="316" spans="1:14" ht="45" hidden="1" x14ac:dyDescent="0.25">
      <c r="A316" s="292"/>
      <c r="B316" s="133" t="s">
        <v>101</v>
      </c>
      <c r="C316" s="132" t="s">
        <v>100</v>
      </c>
      <c r="D316" s="127" t="s">
        <v>99</v>
      </c>
      <c r="E316" s="132"/>
      <c r="F316" s="132"/>
      <c r="G316" s="134"/>
      <c r="H316" s="111"/>
      <c r="I316" s="111"/>
      <c r="J316" s="111"/>
      <c r="K316" s="111"/>
      <c r="L316" s="111"/>
      <c r="M316" s="285"/>
      <c r="N316" s="143"/>
    </row>
    <row r="317" spans="1:14" ht="45" hidden="1" x14ac:dyDescent="0.25">
      <c r="A317" s="292"/>
      <c r="B317" s="133" t="s">
        <v>101</v>
      </c>
      <c r="C317" s="132" t="s">
        <v>100</v>
      </c>
      <c r="D317" s="127" t="s">
        <v>99</v>
      </c>
      <c r="E317" s="132"/>
      <c r="F317" s="132"/>
      <c r="G317" s="134"/>
      <c r="H317" s="111"/>
      <c r="I317" s="111"/>
      <c r="J317" s="111"/>
      <c r="K317" s="111"/>
      <c r="L317" s="111"/>
      <c r="M317" s="285"/>
      <c r="N317" s="143"/>
    </row>
    <row r="318" spans="1:14" ht="165" x14ac:dyDescent="0.25">
      <c r="A318" s="292"/>
      <c r="B318" s="133" t="s">
        <v>98</v>
      </c>
      <c r="C318" s="132" t="s">
        <v>97</v>
      </c>
      <c r="D318" s="127" t="s">
        <v>92</v>
      </c>
      <c r="E318" s="132" t="s">
        <v>327</v>
      </c>
      <c r="F318" s="431" t="s">
        <v>868</v>
      </c>
      <c r="G318" s="134"/>
      <c r="H318" s="111"/>
      <c r="I318" s="111"/>
      <c r="J318" s="111"/>
      <c r="K318" s="111"/>
      <c r="L318" s="111"/>
      <c r="M318" s="285"/>
      <c r="N318" s="143"/>
    </row>
    <row r="319" spans="1:14" ht="45" hidden="1" x14ac:dyDescent="0.25">
      <c r="A319" s="292"/>
      <c r="B319" s="133" t="s">
        <v>98</v>
      </c>
      <c r="C319" s="132" t="s">
        <v>97</v>
      </c>
      <c r="D319" s="127" t="s">
        <v>92</v>
      </c>
      <c r="E319" s="132"/>
      <c r="F319" s="132"/>
      <c r="G319" s="134"/>
      <c r="H319" s="111"/>
      <c r="I319" s="111"/>
      <c r="J319" s="111"/>
      <c r="K319" s="111"/>
      <c r="L319" s="111"/>
      <c r="M319" s="285"/>
      <c r="N319" s="143"/>
    </row>
    <row r="320" spans="1:14" ht="45" hidden="1" x14ac:dyDescent="0.25">
      <c r="A320" s="292"/>
      <c r="B320" s="133" t="s">
        <v>98</v>
      </c>
      <c r="C320" s="132" t="s">
        <v>97</v>
      </c>
      <c r="D320" s="127" t="s">
        <v>92</v>
      </c>
      <c r="E320" s="132"/>
      <c r="F320" s="132"/>
      <c r="G320" s="134"/>
      <c r="H320" s="111"/>
      <c r="I320" s="111"/>
      <c r="J320" s="111"/>
      <c r="K320" s="111"/>
      <c r="L320" s="111"/>
      <c r="M320" s="285"/>
      <c r="N320" s="143"/>
    </row>
    <row r="321" spans="1:14" ht="45" hidden="1" x14ac:dyDescent="0.25">
      <c r="A321" s="292"/>
      <c r="B321" s="133" t="s">
        <v>98</v>
      </c>
      <c r="C321" s="132" t="s">
        <v>97</v>
      </c>
      <c r="D321" s="127" t="s">
        <v>92</v>
      </c>
      <c r="E321" s="132"/>
      <c r="F321" s="132"/>
      <c r="G321" s="134"/>
      <c r="H321" s="111"/>
      <c r="I321" s="111"/>
      <c r="J321" s="111"/>
      <c r="K321" s="111"/>
      <c r="L321" s="111"/>
      <c r="M321" s="285"/>
      <c r="N321" s="143"/>
    </row>
    <row r="322" spans="1:14" ht="45" hidden="1" x14ac:dyDescent="0.25">
      <c r="A322" s="292"/>
      <c r="B322" s="133" t="s">
        <v>98</v>
      </c>
      <c r="C322" s="132" t="s">
        <v>97</v>
      </c>
      <c r="D322" s="127" t="s">
        <v>92</v>
      </c>
      <c r="E322" s="132"/>
      <c r="F322" s="132"/>
      <c r="G322" s="134"/>
      <c r="H322" s="111"/>
      <c r="I322" s="111"/>
      <c r="J322" s="111"/>
      <c r="K322" s="111"/>
      <c r="L322" s="111"/>
      <c r="M322" s="285"/>
      <c r="N322" s="143"/>
    </row>
    <row r="323" spans="1:14" ht="45" hidden="1" x14ac:dyDescent="0.25">
      <c r="A323" s="292"/>
      <c r="B323" s="133" t="s">
        <v>98</v>
      </c>
      <c r="C323" s="132" t="s">
        <v>97</v>
      </c>
      <c r="D323" s="127" t="s">
        <v>92</v>
      </c>
      <c r="E323" s="132"/>
      <c r="F323" s="132"/>
      <c r="G323" s="134"/>
      <c r="H323" s="111"/>
      <c r="I323" s="111"/>
      <c r="J323" s="111"/>
      <c r="K323" s="111"/>
      <c r="L323" s="111"/>
      <c r="M323" s="285"/>
      <c r="N323" s="143"/>
    </row>
    <row r="324" spans="1:14" ht="45" hidden="1" x14ac:dyDescent="0.25">
      <c r="A324" s="292"/>
      <c r="B324" s="133" t="s">
        <v>98</v>
      </c>
      <c r="C324" s="132" t="s">
        <v>97</v>
      </c>
      <c r="D324" s="127" t="s">
        <v>92</v>
      </c>
      <c r="E324" s="132"/>
      <c r="F324" s="132"/>
      <c r="G324" s="134"/>
      <c r="H324" s="111"/>
      <c r="I324" s="111"/>
      <c r="J324" s="111"/>
      <c r="K324" s="111"/>
      <c r="L324" s="111"/>
      <c r="M324" s="285"/>
      <c r="N324" s="143"/>
    </row>
    <row r="325" spans="1:14" ht="45" hidden="1" x14ac:dyDescent="0.25">
      <c r="A325" s="292"/>
      <c r="B325" s="133" t="s">
        <v>98</v>
      </c>
      <c r="C325" s="132" t="s">
        <v>97</v>
      </c>
      <c r="D325" s="127" t="s">
        <v>92</v>
      </c>
      <c r="E325" s="132"/>
      <c r="F325" s="132"/>
      <c r="G325" s="134"/>
      <c r="H325" s="111"/>
      <c r="I325" s="111"/>
      <c r="J325" s="111"/>
      <c r="K325" s="111"/>
      <c r="L325" s="111"/>
      <c r="M325" s="285"/>
      <c r="N325" s="143"/>
    </row>
    <row r="326" spans="1:14" ht="120" x14ac:dyDescent="0.25">
      <c r="A326" s="292"/>
      <c r="B326" s="133" t="s">
        <v>98</v>
      </c>
      <c r="C326" s="132" t="s">
        <v>97</v>
      </c>
      <c r="D326" s="127" t="s">
        <v>92</v>
      </c>
      <c r="E326" s="132" t="s">
        <v>316</v>
      </c>
      <c r="F326" s="431" t="s">
        <v>869</v>
      </c>
      <c r="G326" s="134"/>
      <c r="H326" s="111"/>
      <c r="I326" s="111"/>
      <c r="J326" s="111"/>
      <c r="K326" s="111"/>
      <c r="L326" s="111"/>
      <c r="M326" s="285"/>
      <c r="N326" s="143"/>
    </row>
    <row r="327" spans="1:14" ht="45" x14ac:dyDescent="0.25">
      <c r="A327" s="292"/>
      <c r="B327" s="133" t="s">
        <v>96</v>
      </c>
      <c r="C327" s="132" t="s">
        <v>95</v>
      </c>
      <c r="D327" s="127" t="s">
        <v>92</v>
      </c>
      <c r="E327" s="132"/>
      <c r="F327" s="132"/>
      <c r="G327" s="134"/>
      <c r="H327" s="111"/>
      <c r="I327" s="111"/>
      <c r="J327" s="111"/>
      <c r="K327" s="111"/>
      <c r="L327" s="111"/>
      <c r="M327" s="285"/>
      <c r="N327" s="143"/>
    </row>
    <row r="328" spans="1:14" ht="45" hidden="1" x14ac:dyDescent="0.25">
      <c r="A328" s="292"/>
      <c r="B328" s="133" t="s">
        <v>96</v>
      </c>
      <c r="C328" s="132" t="s">
        <v>95</v>
      </c>
      <c r="D328" s="127" t="s">
        <v>92</v>
      </c>
      <c r="E328" s="132"/>
      <c r="F328" s="132"/>
      <c r="G328" s="134"/>
      <c r="H328" s="111"/>
      <c r="I328" s="111"/>
      <c r="J328" s="111"/>
      <c r="K328" s="111"/>
      <c r="L328" s="111"/>
      <c r="M328" s="285"/>
      <c r="N328" s="143"/>
    </row>
    <row r="329" spans="1:14" ht="45" hidden="1" x14ac:dyDescent="0.25">
      <c r="A329" s="292"/>
      <c r="B329" s="133" t="s">
        <v>96</v>
      </c>
      <c r="C329" s="132" t="s">
        <v>95</v>
      </c>
      <c r="D329" s="127" t="s">
        <v>92</v>
      </c>
      <c r="E329" s="132"/>
      <c r="F329" s="132"/>
      <c r="G329" s="134"/>
      <c r="H329" s="111"/>
      <c r="I329" s="111"/>
      <c r="J329" s="111"/>
      <c r="K329" s="111"/>
      <c r="L329" s="111"/>
      <c r="M329" s="285"/>
      <c r="N329" s="143"/>
    </row>
    <row r="330" spans="1:14" ht="45" hidden="1" x14ac:dyDescent="0.25">
      <c r="A330" s="292"/>
      <c r="B330" s="133" t="s">
        <v>96</v>
      </c>
      <c r="C330" s="132" t="s">
        <v>95</v>
      </c>
      <c r="D330" s="127" t="s">
        <v>92</v>
      </c>
      <c r="E330" s="132"/>
      <c r="F330" s="132"/>
      <c r="G330" s="134"/>
      <c r="H330" s="111"/>
      <c r="I330" s="111"/>
      <c r="J330" s="111"/>
      <c r="K330" s="111"/>
      <c r="L330" s="111"/>
      <c r="M330" s="285"/>
      <c r="N330" s="143"/>
    </row>
    <row r="331" spans="1:14" ht="45" hidden="1" x14ac:dyDescent="0.25">
      <c r="A331" s="292"/>
      <c r="B331" s="133" t="s">
        <v>96</v>
      </c>
      <c r="C331" s="132" t="s">
        <v>95</v>
      </c>
      <c r="D331" s="127" t="s">
        <v>92</v>
      </c>
      <c r="E331" s="132"/>
      <c r="F331" s="132"/>
      <c r="G331" s="134"/>
      <c r="H331" s="111"/>
      <c r="I331" s="111"/>
      <c r="J331" s="111"/>
      <c r="K331" s="111"/>
      <c r="L331" s="111"/>
      <c r="M331" s="285"/>
      <c r="N331" s="143"/>
    </row>
    <row r="332" spans="1:14" ht="45" hidden="1" x14ac:dyDescent="0.25">
      <c r="A332" s="292"/>
      <c r="B332" s="133" t="s">
        <v>96</v>
      </c>
      <c r="C332" s="132" t="s">
        <v>95</v>
      </c>
      <c r="D332" s="127" t="s">
        <v>92</v>
      </c>
      <c r="E332" s="132"/>
      <c r="F332" s="132"/>
      <c r="G332" s="134"/>
      <c r="H332" s="111"/>
      <c r="I332" s="111"/>
      <c r="J332" s="111"/>
      <c r="K332" s="111"/>
      <c r="L332" s="111"/>
      <c r="M332" s="285"/>
      <c r="N332" s="143"/>
    </row>
    <row r="333" spans="1:14" ht="45" hidden="1" x14ac:dyDescent="0.25">
      <c r="A333" s="292"/>
      <c r="B333" s="133" t="s">
        <v>96</v>
      </c>
      <c r="C333" s="132" t="s">
        <v>95</v>
      </c>
      <c r="D333" s="127" t="s">
        <v>92</v>
      </c>
      <c r="E333" s="132"/>
      <c r="F333" s="132"/>
      <c r="G333" s="134"/>
      <c r="H333" s="111"/>
      <c r="I333" s="111"/>
      <c r="J333" s="111"/>
      <c r="K333" s="111"/>
      <c r="L333" s="111"/>
      <c r="M333" s="285"/>
      <c r="N333" s="143"/>
    </row>
    <row r="334" spans="1:14" ht="45" hidden="1" x14ac:dyDescent="0.25">
      <c r="A334" s="292"/>
      <c r="B334" s="133" t="s">
        <v>96</v>
      </c>
      <c r="C334" s="132" t="s">
        <v>95</v>
      </c>
      <c r="D334" s="127" t="s">
        <v>92</v>
      </c>
      <c r="E334" s="132"/>
      <c r="F334" s="132"/>
      <c r="G334" s="134"/>
      <c r="H334" s="111"/>
      <c r="I334" s="111"/>
      <c r="J334" s="111"/>
      <c r="K334" s="111"/>
      <c r="L334" s="111"/>
      <c r="M334" s="285"/>
      <c r="N334" s="143"/>
    </row>
    <row r="335" spans="1:14" ht="45" hidden="1" x14ac:dyDescent="0.25">
      <c r="A335" s="292"/>
      <c r="B335" s="133" t="s">
        <v>96</v>
      </c>
      <c r="C335" s="132" t="s">
        <v>95</v>
      </c>
      <c r="D335" s="127" t="s">
        <v>92</v>
      </c>
      <c r="E335" s="132"/>
      <c r="F335" s="132"/>
      <c r="G335" s="134"/>
      <c r="H335" s="111"/>
      <c r="I335" s="111"/>
      <c r="J335" s="111"/>
      <c r="K335" s="111"/>
      <c r="L335" s="111"/>
      <c r="M335" s="285"/>
      <c r="N335" s="143"/>
    </row>
    <row r="336" spans="1:14" ht="120" x14ac:dyDescent="0.25">
      <c r="A336" s="292"/>
      <c r="B336" s="133" t="s">
        <v>94</v>
      </c>
      <c r="C336" s="132" t="s">
        <v>93</v>
      </c>
      <c r="D336" s="127" t="s">
        <v>92</v>
      </c>
      <c r="E336" s="132" t="s">
        <v>325</v>
      </c>
      <c r="F336" s="431" t="s">
        <v>869</v>
      </c>
      <c r="G336" s="134"/>
      <c r="H336" s="111"/>
      <c r="I336" s="111"/>
      <c r="J336" s="111"/>
      <c r="K336" s="111"/>
      <c r="L336" s="111"/>
      <c r="M336" s="285"/>
      <c r="N336" s="143"/>
    </row>
    <row r="337" spans="1:17" ht="45" hidden="1" x14ac:dyDescent="0.25">
      <c r="A337" s="292"/>
      <c r="B337" s="133" t="s">
        <v>94</v>
      </c>
      <c r="C337" s="132" t="s">
        <v>93</v>
      </c>
      <c r="D337" s="127" t="s">
        <v>92</v>
      </c>
      <c r="E337" s="132"/>
      <c r="F337" s="132"/>
      <c r="G337" s="134"/>
      <c r="H337" s="111"/>
      <c r="I337" s="111"/>
      <c r="J337" s="111"/>
      <c r="K337" s="111"/>
      <c r="L337" s="111"/>
      <c r="M337" s="285"/>
      <c r="N337" s="143"/>
    </row>
    <row r="338" spans="1:17" ht="45" hidden="1" x14ac:dyDescent="0.25">
      <c r="A338" s="292"/>
      <c r="B338" s="133" t="s">
        <v>94</v>
      </c>
      <c r="C338" s="132" t="s">
        <v>93</v>
      </c>
      <c r="D338" s="127" t="s">
        <v>92</v>
      </c>
      <c r="E338" s="132"/>
      <c r="F338" s="132"/>
      <c r="G338" s="134"/>
      <c r="H338" s="111"/>
      <c r="I338" s="111"/>
      <c r="J338" s="111"/>
      <c r="K338" s="111"/>
      <c r="L338" s="111"/>
      <c r="M338" s="285"/>
      <c r="N338" s="143"/>
    </row>
    <row r="339" spans="1:17" ht="45" hidden="1" x14ac:dyDescent="0.25">
      <c r="A339" s="292"/>
      <c r="B339" s="133" t="s">
        <v>94</v>
      </c>
      <c r="C339" s="132" t="s">
        <v>93</v>
      </c>
      <c r="D339" s="127" t="s">
        <v>92</v>
      </c>
      <c r="E339" s="132"/>
      <c r="F339" s="132"/>
      <c r="G339" s="134"/>
      <c r="H339" s="111"/>
      <c r="I339" s="111"/>
      <c r="J339" s="111"/>
      <c r="K339" s="111"/>
      <c r="L339" s="111"/>
      <c r="M339" s="285"/>
      <c r="N339" s="119"/>
      <c r="O339" s="118"/>
      <c r="P339" s="118"/>
      <c r="Q339" s="118"/>
    </row>
    <row r="340" spans="1:17" ht="45" x14ac:dyDescent="0.25">
      <c r="A340" s="292"/>
      <c r="B340" s="133" t="s">
        <v>91</v>
      </c>
      <c r="C340" s="132" t="s">
        <v>90</v>
      </c>
      <c r="D340" s="127" t="s">
        <v>85</v>
      </c>
      <c r="E340" s="132"/>
      <c r="F340" s="132"/>
      <c r="G340" s="134"/>
      <c r="H340" s="111"/>
      <c r="I340" s="111"/>
      <c r="J340" s="111"/>
      <c r="K340" s="111"/>
      <c r="L340" s="111"/>
      <c r="M340" s="285"/>
      <c r="N340" s="247"/>
      <c r="O340" s="118"/>
      <c r="P340" s="118"/>
      <c r="Q340" s="118"/>
    </row>
    <row r="341" spans="1:17" ht="135" x14ac:dyDescent="0.25">
      <c r="A341" s="292"/>
      <c r="B341" s="133" t="s">
        <v>89</v>
      </c>
      <c r="C341" s="132" t="s">
        <v>88</v>
      </c>
      <c r="D341" s="127" t="s">
        <v>85</v>
      </c>
      <c r="E341" s="132" t="s">
        <v>435</v>
      </c>
      <c r="F341" s="431" t="s">
        <v>870</v>
      </c>
      <c r="G341" s="134"/>
      <c r="H341" s="111"/>
      <c r="I341" s="111"/>
      <c r="J341" s="111"/>
      <c r="K341" s="111"/>
      <c r="L341" s="111"/>
      <c r="M341" s="285"/>
      <c r="N341" s="21"/>
      <c r="O341" s="119"/>
      <c r="P341" s="118"/>
      <c r="Q341" s="118"/>
    </row>
    <row r="342" spans="1:17" ht="45" hidden="1" x14ac:dyDescent="0.25">
      <c r="A342" s="292"/>
      <c r="B342" s="133" t="s">
        <v>89</v>
      </c>
      <c r="C342" s="132" t="s">
        <v>88</v>
      </c>
      <c r="D342" s="127" t="s">
        <v>85</v>
      </c>
      <c r="E342" s="132"/>
      <c r="F342" s="126"/>
      <c r="G342" s="125"/>
      <c r="H342" s="111"/>
      <c r="I342" s="111"/>
      <c r="J342" s="111"/>
      <c r="K342" s="111"/>
      <c r="L342" s="111"/>
      <c r="M342" s="285"/>
      <c r="N342" s="21"/>
      <c r="O342" s="119"/>
      <c r="P342" s="118"/>
      <c r="Q342" s="118"/>
    </row>
    <row r="343" spans="1:17" ht="45" hidden="1" x14ac:dyDescent="0.25">
      <c r="A343" s="292"/>
      <c r="B343" s="133" t="s">
        <v>89</v>
      </c>
      <c r="C343" s="132" t="s">
        <v>88</v>
      </c>
      <c r="D343" s="127" t="s">
        <v>85</v>
      </c>
      <c r="E343" s="132"/>
      <c r="F343" s="126"/>
      <c r="G343" s="125"/>
      <c r="H343" s="111"/>
      <c r="I343" s="111"/>
      <c r="J343" s="111"/>
      <c r="K343" s="111"/>
      <c r="L343" s="111"/>
      <c r="M343" s="285"/>
      <c r="N343" s="21"/>
      <c r="O343" s="119"/>
      <c r="P343" s="118"/>
      <c r="Q343" s="118"/>
    </row>
    <row r="344" spans="1:17" ht="45" hidden="1" x14ac:dyDescent="0.25">
      <c r="A344" s="292"/>
      <c r="B344" s="133" t="s">
        <v>89</v>
      </c>
      <c r="C344" s="132" t="s">
        <v>88</v>
      </c>
      <c r="D344" s="127" t="s">
        <v>85</v>
      </c>
      <c r="E344" s="132"/>
      <c r="F344" s="126"/>
      <c r="G344" s="125"/>
      <c r="H344" s="111"/>
      <c r="I344" s="111"/>
      <c r="J344" s="111"/>
      <c r="K344" s="111"/>
      <c r="L344" s="111"/>
      <c r="M344" s="285"/>
      <c r="N344" s="21"/>
      <c r="O344" s="119"/>
      <c r="P344" s="118"/>
      <c r="Q344" s="118"/>
    </row>
    <row r="345" spans="1:17" ht="83.25" customHeight="1" thickBot="1" x14ac:dyDescent="0.3">
      <c r="A345" s="292"/>
      <c r="B345" s="124" t="s">
        <v>87</v>
      </c>
      <c r="C345" s="122" t="s">
        <v>86</v>
      </c>
      <c r="D345" s="123" t="s">
        <v>85</v>
      </c>
      <c r="E345" s="122"/>
      <c r="F345" s="122"/>
      <c r="G345" s="121"/>
      <c r="H345" s="111"/>
      <c r="I345" s="111"/>
      <c r="J345" s="111"/>
      <c r="K345" s="111"/>
      <c r="L345" s="111"/>
      <c r="M345" s="285"/>
      <c r="N345" s="21"/>
      <c r="O345" s="119"/>
      <c r="P345" s="118"/>
      <c r="Q345" s="118"/>
    </row>
    <row r="346" spans="1:17" ht="75.75" hidden="1" customHeight="1" thickBot="1" x14ac:dyDescent="0.3">
      <c r="A346" s="292"/>
      <c r="B346" s="131" t="s">
        <v>87</v>
      </c>
      <c r="C346" s="129" t="s">
        <v>86</v>
      </c>
      <c r="D346" s="130" t="s">
        <v>85</v>
      </c>
      <c r="E346" s="129"/>
      <c r="F346" s="129"/>
      <c r="G346" s="128"/>
      <c r="H346" s="111"/>
      <c r="I346" s="111"/>
      <c r="J346" s="111"/>
      <c r="K346" s="111"/>
      <c r="L346" s="111"/>
      <c r="M346" s="285"/>
      <c r="N346" s="21"/>
      <c r="O346" s="119"/>
      <c r="P346" s="118"/>
      <c r="Q346" s="118"/>
    </row>
    <row r="347" spans="1:17" ht="82.5" hidden="1" customHeight="1" thickBot="1" x14ac:dyDescent="0.3">
      <c r="A347" s="292"/>
      <c r="B347" s="124" t="s">
        <v>87</v>
      </c>
      <c r="C347" s="126" t="s">
        <v>86</v>
      </c>
      <c r="D347" s="127" t="s">
        <v>85</v>
      </c>
      <c r="E347" s="126"/>
      <c r="F347" s="126"/>
      <c r="G347" s="125"/>
      <c r="H347" s="111"/>
      <c r="I347" s="111"/>
      <c r="J347" s="111"/>
      <c r="K347" s="111"/>
      <c r="L347" s="111"/>
      <c r="M347" s="285"/>
      <c r="N347" s="21"/>
      <c r="O347" s="119"/>
      <c r="P347" s="118"/>
      <c r="Q347" s="118"/>
    </row>
    <row r="348" spans="1:17" ht="85.7" hidden="1" customHeight="1" thickBot="1" x14ac:dyDescent="0.3">
      <c r="A348" s="292"/>
      <c r="B348" s="124" t="s">
        <v>87</v>
      </c>
      <c r="C348" s="122" t="s">
        <v>86</v>
      </c>
      <c r="D348" s="123" t="s">
        <v>85</v>
      </c>
      <c r="E348" s="122"/>
      <c r="F348" s="122"/>
      <c r="G348" s="121"/>
      <c r="H348" s="111"/>
      <c r="I348" s="111"/>
      <c r="J348" s="111"/>
      <c r="K348" s="111"/>
      <c r="L348" s="111"/>
      <c r="M348" s="285"/>
      <c r="N348" s="120"/>
      <c r="O348" s="119"/>
      <c r="P348" s="118"/>
      <c r="Q348" s="118"/>
    </row>
    <row r="349" spans="1:17" x14ac:dyDescent="0.25">
      <c r="A349" s="292"/>
      <c r="B349" s="111"/>
      <c r="C349" s="111"/>
      <c r="D349" s="111"/>
      <c r="E349" s="111"/>
      <c r="F349" s="111"/>
      <c r="G349" s="111"/>
      <c r="H349" s="111"/>
      <c r="I349" s="111"/>
      <c r="J349" s="111"/>
      <c r="K349" s="111"/>
      <c r="L349" s="111"/>
      <c r="M349" s="285"/>
      <c r="N349" s="248"/>
    </row>
    <row r="350" spans="1:17" ht="18.75" x14ac:dyDescent="0.25">
      <c r="A350" s="282"/>
      <c r="B350" s="113" t="s">
        <v>84</v>
      </c>
      <c r="C350" s="113"/>
      <c r="D350" s="113"/>
      <c r="E350" s="113"/>
      <c r="F350" s="113"/>
      <c r="G350" s="113"/>
      <c r="H350" s="113"/>
      <c r="I350" s="113"/>
      <c r="J350" s="113"/>
      <c r="K350" s="113"/>
      <c r="L350" s="113"/>
      <c r="M350" s="288"/>
      <c r="N350" s="143"/>
    </row>
    <row r="351" spans="1:17" ht="24" customHeight="1" x14ac:dyDescent="0.25">
      <c r="A351" s="287" t="s">
        <v>83</v>
      </c>
      <c r="B351" s="116" t="s">
        <v>605</v>
      </c>
      <c r="C351" s="111"/>
      <c r="D351" s="111"/>
      <c r="E351" s="111"/>
      <c r="F351" s="111"/>
      <c r="G351" s="111"/>
      <c r="H351" s="111"/>
      <c r="I351" s="111"/>
      <c r="J351" s="111"/>
      <c r="K351" s="111"/>
      <c r="L351" s="111"/>
      <c r="M351" s="285"/>
      <c r="N351" s="143"/>
    </row>
    <row r="352" spans="1:17" ht="63.95" customHeight="1" thickBot="1" x14ac:dyDescent="0.3">
      <c r="A352" s="287"/>
      <c r="B352" s="482" t="s">
        <v>627</v>
      </c>
      <c r="C352" s="483"/>
      <c r="D352" s="483"/>
      <c r="E352" s="483"/>
      <c r="F352" s="111"/>
      <c r="G352" s="111"/>
      <c r="H352" s="111"/>
      <c r="I352" s="111"/>
      <c r="J352" s="111"/>
      <c r="K352" s="111"/>
      <c r="L352" s="111"/>
      <c r="M352" s="285"/>
      <c r="N352" s="143"/>
    </row>
    <row r="353" spans="1:14" ht="47.25" customHeight="1" thickBot="1" x14ac:dyDescent="0.3">
      <c r="A353" s="287"/>
      <c r="B353" s="461" t="s">
        <v>821</v>
      </c>
      <c r="C353" s="462"/>
      <c r="D353" s="462"/>
      <c r="E353" s="463"/>
      <c r="F353" s="111"/>
      <c r="G353" s="111"/>
      <c r="H353" s="111"/>
      <c r="I353" s="111"/>
      <c r="J353" s="111"/>
      <c r="K353" s="111"/>
      <c r="L353" s="111"/>
      <c r="M353" s="285"/>
      <c r="N353" s="143"/>
    </row>
    <row r="354" spans="1:14" ht="24.75" customHeight="1" x14ac:dyDescent="0.25">
      <c r="A354" s="287" t="s">
        <v>82</v>
      </c>
      <c r="B354" s="115" t="s">
        <v>606</v>
      </c>
      <c r="C354" s="114"/>
      <c r="D354" s="114"/>
      <c r="E354" s="114"/>
      <c r="F354" s="111"/>
      <c r="G354" s="111"/>
      <c r="H354" s="111"/>
      <c r="I354" s="111"/>
      <c r="J354" s="111"/>
      <c r="K354" s="111"/>
      <c r="L354" s="111"/>
      <c r="M354" s="285"/>
      <c r="N354" s="143"/>
    </row>
    <row r="355" spans="1:14" ht="34.5" customHeight="1" thickBot="1" x14ac:dyDescent="0.3">
      <c r="A355" s="287"/>
      <c r="B355" s="480" t="s">
        <v>81</v>
      </c>
      <c r="C355" s="481"/>
      <c r="D355" s="481"/>
      <c r="E355" s="481"/>
      <c r="F355" s="111"/>
      <c r="G355" s="111"/>
      <c r="H355" s="111"/>
      <c r="I355" s="111"/>
      <c r="J355" s="111"/>
      <c r="K355" s="111"/>
      <c r="L355" s="111"/>
      <c r="M355" s="285"/>
      <c r="N355" s="143"/>
    </row>
    <row r="356" spans="1:14" ht="58.7" customHeight="1" thickBot="1" x14ac:dyDescent="0.3">
      <c r="A356" s="287"/>
      <c r="B356" s="461" t="s">
        <v>822</v>
      </c>
      <c r="C356" s="462"/>
      <c r="D356" s="462"/>
      <c r="E356" s="463"/>
      <c r="F356" s="111"/>
      <c r="G356" s="111"/>
      <c r="H356" s="111"/>
      <c r="I356" s="111"/>
      <c r="J356" s="111"/>
      <c r="K356" s="111"/>
      <c r="L356" s="111"/>
      <c r="M356" s="285"/>
      <c r="N356" s="143"/>
    </row>
    <row r="357" spans="1:14" x14ac:dyDescent="0.25">
      <c r="A357" s="292"/>
      <c r="B357" s="111"/>
      <c r="C357" s="111"/>
      <c r="D357" s="111"/>
      <c r="E357" s="111"/>
      <c r="F357" s="111"/>
      <c r="G357" s="111"/>
      <c r="H357" s="111"/>
      <c r="I357" s="111"/>
      <c r="J357" s="111"/>
      <c r="K357" s="111"/>
      <c r="L357" s="111"/>
      <c r="M357" s="285"/>
      <c r="N357" s="143"/>
    </row>
    <row r="358" spans="1:14" ht="18.75" x14ac:dyDescent="0.25">
      <c r="A358" s="282"/>
      <c r="B358" s="113" t="s">
        <v>80</v>
      </c>
      <c r="C358" s="113"/>
      <c r="D358" s="113"/>
      <c r="E358" s="113"/>
      <c r="F358" s="113"/>
      <c r="G358" s="113"/>
      <c r="H358" s="113"/>
      <c r="I358" s="113"/>
      <c r="J358" s="113"/>
      <c r="K358" s="113"/>
      <c r="L358" s="113"/>
      <c r="M358" s="288"/>
      <c r="N358" s="143"/>
    </row>
    <row r="359" spans="1:14" ht="21.75" customHeight="1" x14ac:dyDescent="0.25">
      <c r="A359" s="287" t="s">
        <v>79</v>
      </c>
      <c r="B359" s="468" t="s">
        <v>607</v>
      </c>
      <c r="C359" s="469"/>
      <c r="D359" s="469"/>
      <c r="E359" s="469"/>
      <c r="F359" s="111"/>
      <c r="G359" s="111"/>
      <c r="H359" s="111"/>
      <c r="I359" s="111"/>
      <c r="J359" s="111"/>
      <c r="K359" s="111"/>
      <c r="L359" s="111"/>
      <c r="M359" s="285"/>
      <c r="N359" s="143"/>
    </row>
    <row r="360" spans="1:14" ht="20.25" customHeight="1" thickBot="1" x14ac:dyDescent="0.3">
      <c r="A360" s="287"/>
      <c r="B360" s="475" t="s">
        <v>78</v>
      </c>
      <c r="C360" s="476"/>
      <c r="D360" s="476"/>
      <c r="E360" s="476"/>
      <c r="F360" s="111"/>
      <c r="G360" s="111"/>
      <c r="H360" s="111"/>
      <c r="I360" s="111"/>
      <c r="J360" s="111"/>
      <c r="K360" s="111"/>
      <c r="L360" s="111"/>
      <c r="M360" s="285"/>
      <c r="N360" s="143"/>
    </row>
    <row r="361" spans="1:14" ht="61.5" customHeight="1" thickBot="1" x14ac:dyDescent="0.3">
      <c r="A361" s="287"/>
      <c r="B361" s="461" t="s">
        <v>823</v>
      </c>
      <c r="C361" s="462"/>
      <c r="D361" s="462"/>
      <c r="E361" s="463"/>
      <c r="F361" s="111"/>
      <c r="G361" s="111"/>
      <c r="H361" s="111"/>
      <c r="I361" s="111"/>
      <c r="J361" s="111"/>
      <c r="K361" s="111"/>
      <c r="L361" s="111"/>
      <c r="M361" s="285"/>
      <c r="N361" s="143"/>
    </row>
    <row r="362" spans="1:14" ht="16.5" customHeight="1" x14ac:dyDescent="0.25">
      <c r="A362" s="292"/>
      <c r="B362" s="111"/>
      <c r="C362" s="111"/>
      <c r="D362" s="111"/>
      <c r="E362" s="111"/>
      <c r="F362" s="111"/>
      <c r="G362" s="111"/>
      <c r="H362" s="111"/>
      <c r="I362" s="111"/>
      <c r="J362" s="111"/>
      <c r="K362" s="111"/>
      <c r="L362" s="111"/>
      <c r="M362" s="285"/>
      <c r="N362" s="143"/>
    </row>
    <row r="363" spans="1:14" ht="18.75" x14ac:dyDescent="0.25">
      <c r="A363" s="282"/>
      <c r="B363" s="113" t="s">
        <v>73</v>
      </c>
      <c r="C363" s="113"/>
      <c r="D363" s="113"/>
      <c r="E363" s="113"/>
      <c r="F363" s="113"/>
      <c r="G363" s="113"/>
      <c r="H363" s="113"/>
      <c r="I363" s="113"/>
      <c r="J363" s="113"/>
      <c r="K363" s="113"/>
      <c r="L363" s="113"/>
      <c r="M363" s="288"/>
      <c r="N363" s="143"/>
    </row>
    <row r="364" spans="1:14" ht="24.75" customHeight="1" x14ac:dyDescent="0.25">
      <c r="A364" s="287" t="s">
        <v>77</v>
      </c>
      <c r="B364" s="468" t="s">
        <v>71</v>
      </c>
      <c r="C364" s="469"/>
      <c r="D364" s="469"/>
      <c r="E364" s="469"/>
      <c r="F364" s="111"/>
      <c r="G364" s="111"/>
      <c r="H364" s="111"/>
      <c r="I364" s="111"/>
      <c r="J364" s="111"/>
      <c r="K364" s="111"/>
      <c r="L364" s="111"/>
      <c r="M364" s="285"/>
      <c r="N364" s="143"/>
    </row>
    <row r="365" spans="1:14" ht="33" customHeight="1" thickBot="1" x14ac:dyDescent="0.3">
      <c r="A365" s="287"/>
      <c r="B365" s="470" t="s">
        <v>608</v>
      </c>
      <c r="C365" s="465"/>
      <c r="D365" s="465"/>
      <c r="E365" s="465"/>
      <c r="F365" s="111"/>
      <c r="G365" s="111"/>
      <c r="H365" s="111"/>
      <c r="I365" s="111"/>
      <c r="J365" s="111"/>
      <c r="K365" s="111"/>
      <c r="L365" s="111"/>
      <c r="M365" s="285"/>
      <c r="N365" s="143"/>
    </row>
    <row r="366" spans="1:14" ht="63" customHeight="1" thickBot="1" x14ac:dyDescent="0.3">
      <c r="A366" s="287"/>
      <c r="B366" s="461" t="s">
        <v>824</v>
      </c>
      <c r="C366" s="462"/>
      <c r="D366" s="462"/>
      <c r="E366" s="463"/>
      <c r="F366" s="111"/>
      <c r="G366" s="111"/>
      <c r="H366" s="111"/>
      <c r="I366" s="111"/>
      <c r="J366" s="111"/>
      <c r="K366" s="111"/>
      <c r="L366" s="111"/>
      <c r="M366" s="285"/>
      <c r="N366" s="143"/>
    </row>
    <row r="367" spans="1:14" x14ac:dyDescent="0.25">
      <c r="A367" s="287"/>
      <c r="B367" s="112"/>
      <c r="C367" s="111"/>
      <c r="D367" s="111"/>
      <c r="E367" s="111"/>
      <c r="F367" s="111"/>
      <c r="G367" s="111"/>
      <c r="H367" s="111"/>
      <c r="I367" s="111"/>
      <c r="J367" s="111"/>
      <c r="K367" s="111"/>
      <c r="L367" s="111"/>
      <c r="M367" s="285"/>
      <c r="N367" s="143"/>
    </row>
    <row r="368" spans="1:14" ht="18.75" x14ac:dyDescent="0.25">
      <c r="A368" s="293" t="s">
        <v>628</v>
      </c>
      <c r="B368" s="110" t="s">
        <v>7</v>
      </c>
      <c r="C368" s="110"/>
      <c r="D368" s="109"/>
      <c r="E368" s="109"/>
      <c r="F368" s="109"/>
      <c r="G368" s="109"/>
      <c r="H368" s="109"/>
      <c r="I368" s="109"/>
      <c r="J368" s="109"/>
      <c r="K368" s="109"/>
      <c r="L368" s="109"/>
      <c r="M368" s="294"/>
      <c r="N368" s="143"/>
    </row>
    <row r="369" spans="1:14" ht="22.7" customHeight="1" x14ac:dyDescent="0.25">
      <c r="A369" s="295" t="s">
        <v>76</v>
      </c>
      <c r="B369" s="107" t="s">
        <v>629</v>
      </c>
      <c r="C369" s="104"/>
      <c r="D369" s="106"/>
      <c r="E369" s="106"/>
      <c r="F369" s="106"/>
      <c r="G369" s="106"/>
      <c r="H369" s="106"/>
      <c r="I369" s="106"/>
      <c r="J369" s="106"/>
      <c r="K369" s="106"/>
      <c r="L369" s="106"/>
      <c r="M369" s="296"/>
      <c r="N369" s="143"/>
    </row>
    <row r="370" spans="1:14" ht="31.7" customHeight="1" thickBot="1" x14ac:dyDescent="0.3">
      <c r="A370" s="295"/>
      <c r="B370" s="473" t="s">
        <v>609</v>
      </c>
      <c r="C370" s="474"/>
      <c r="D370" s="474"/>
      <c r="E370" s="474"/>
      <c r="F370" s="106"/>
      <c r="G370" s="106"/>
      <c r="H370" s="106"/>
      <c r="I370" s="106"/>
      <c r="J370" s="106"/>
      <c r="K370" s="106"/>
      <c r="L370" s="106"/>
      <c r="M370" s="296"/>
      <c r="N370" s="143"/>
    </row>
    <row r="371" spans="1:14" ht="57" customHeight="1" thickBot="1" x14ac:dyDescent="0.3">
      <c r="A371" s="295"/>
      <c r="B371" s="461" t="s">
        <v>850</v>
      </c>
      <c r="C371" s="462"/>
      <c r="D371" s="462"/>
      <c r="E371" s="463"/>
      <c r="F371" s="106"/>
      <c r="G371" s="106"/>
      <c r="H371" s="106"/>
      <c r="I371" s="106"/>
      <c r="J371" s="106"/>
      <c r="K371" s="106"/>
      <c r="L371" s="106"/>
      <c r="M371" s="296"/>
      <c r="N371" s="143"/>
    </row>
    <row r="372" spans="1:14" ht="22.7" customHeight="1" x14ac:dyDescent="0.25">
      <c r="A372" s="295" t="s">
        <v>75</v>
      </c>
      <c r="B372" s="107" t="s">
        <v>74</v>
      </c>
      <c r="C372" s="104"/>
      <c r="D372" s="106"/>
      <c r="E372" s="106"/>
      <c r="F372" s="106"/>
      <c r="G372" s="106"/>
      <c r="H372" s="106"/>
      <c r="I372" s="106"/>
      <c r="J372" s="106"/>
      <c r="K372" s="106"/>
      <c r="L372" s="106"/>
      <c r="M372" s="296"/>
      <c r="N372" s="143"/>
    </row>
    <row r="373" spans="1:14" ht="30.75" customHeight="1" thickBot="1" x14ac:dyDescent="0.3">
      <c r="A373" s="295"/>
      <c r="B373" s="473" t="s">
        <v>610</v>
      </c>
      <c r="C373" s="474"/>
      <c r="D373" s="474"/>
      <c r="E373" s="474"/>
      <c r="F373" s="106"/>
      <c r="G373" s="106"/>
      <c r="H373" s="106"/>
      <c r="I373" s="106"/>
      <c r="J373" s="106"/>
      <c r="K373" s="106"/>
      <c r="L373" s="106"/>
      <c r="M373" s="296"/>
      <c r="N373" s="143"/>
    </row>
    <row r="374" spans="1:14" ht="57" customHeight="1" thickBot="1" x14ac:dyDescent="0.3">
      <c r="A374" s="295"/>
      <c r="B374" s="461" t="s">
        <v>851</v>
      </c>
      <c r="C374" s="462"/>
      <c r="D374" s="462"/>
      <c r="E374" s="463"/>
      <c r="F374" s="106"/>
      <c r="G374" s="106"/>
      <c r="H374" s="106"/>
      <c r="I374" s="106"/>
      <c r="J374" s="106"/>
      <c r="K374" s="106"/>
      <c r="L374" s="106"/>
      <c r="M374" s="296"/>
      <c r="N374" s="143"/>
    </row>
    <row r="375" spans="1:14" ht="18.95" customHeight="1" x14ac:dyDescent="0.25">
      <c r="A375" s="297"/>
      <c r="B375" s="106"/>
      <c r="C375" s="106"/>
      <c r="D375" s="106"/>
      <c r="E375" s="106"/>
      <c r="F375" s="106"/>
      <c r="G375" s="106"/>
      <c r="H375" s="106"/>
      <c r="I375" s="106"/>
      <c r="J375" s="106"/>
      <c r="K375" s="106"/>
      <c r="L375" s="106"/>
      <c r="M375" s="296"/>
      <c r="N375" s="143"/>
    </row>
    <row r="376" spans="1:14" ht="18.75" x14ac:dyDescent="0.25">
      <c r="A376" s="298"/>
      <c r="B376" s="108" t="s">
        <v>73</v>
      </c>
      <c r="C376" s="108"/>
      <c r="D376" s="108"/>
      <c r="E376" s="108"/>
      <c r="F376" s="108"/>
      <c r="G376" s="108"/>
      <c r="H376" s="108"/>
      <c r="I376" s="108"/>
      <c r="J376" s="108"/>
      <c r="K376" s="108"/>
      <c r="L376" s="108"/>
      <c r="M376" s="299"/>
      <c r="N376" s="143"/>
    </row>
    <row r="377" spans="1:14" ht="24.75" customHeight="1" x14ac:dyDescent="0.25">
      <c r="A377" s="297" t="s">
        <v>72</v>
      </c>
      <c r="B377" s="107" t="s">
        <v>71</v>
      </c>
      <c r="C377" s="107"/>
      <c r="D377" s="107"/>
      <c r="E377" s="107"/>
      <c r="F377" s="106"/>
      <c r="G377" s="106"/>
      <c r="H377" s="106"/>
      <c r="I377" s="106"/>
      <c r="J377" s="106"/>
      <c r="K377" s="106"/>
      <c r="L377" s="106"/>
      <c r="M377" s="296"/>
      <c r="N377" s="143"/>
    </row>
    <row r="378" spans="1:14" ht="33.75" customHeight="1" thickBot="1" x14ac:dyDescent="0.3">
      <c r="A378" s="297"/>
      <c r="B378" s="471" t="s">
        <v>611</v>
      </c>
      <c r="C378" s="472"/>
      <c r="D378" s="472"/>
      <c r="E378" s="472"/>
      <c r="F378" s="106"/>
      <c r="G378" s="106"/>
      <c r="H378" s="106"/>
      <c r="I378" s="106"/>
      <c r="J378" s="106"/>
      <c r="K378" s="106"/>
      <c r="L378" s="106"/>
      <c r="M378" s="296"/>
      <c r="N378" s="143"/>
    </row>
    <row r="379" spans="1:14" ht="63" customHeight="1" thickBot="1" x14ac:dyDescent="0.3">
      <c r="A379" s="297"/>
      <c r="B379" s="461" t="s">
        <v>852</v>
      </c>
      <c r="C379" s="462"/>
      <c r="D379" s="462"/>
      <c r="E379" s="463"/>
      <c r="F379" s="106"/>
      <c r="G379" s="106"/>
      <c r="H379" s="106"/>
      <c r="I379" s="106"/>
      <c r="J379" s="106"/>
      <c r="K379" s="106"/>
      <c r="L379" s="106"/>
      <c r="M379" s="296"/>
      <c r="N379" s="143"/>
    </row>
    <row r="380" spans="1:14" x14ac:dyDescent="0.25">
      <c r="A380" s="295"/>
      <c r="B380" s="105"/>
      <c r="C380" s="104"/>
      <c r="D380" s="104"/>
      <c r="E380" s="104"/>
      <c r="F380" s="103"/>
      <c r="G380" s="103"/>
      <c r="H380" s="103"/>
      <c r="I380" s="103"/>
      <c r="J380" s="103"/>
      <c r="K380" s="103"/>
      <c r="L380" s="103"/>
      <c r="M380" s="300"/>
      <c r="N380" s="143"/>
    </row>
    <row r="381" spans="1:14" ht="18.75" x14ac:dyDescent="0.25">
      <c r="A381" s="301" t="s">
        <v>630</v>
      </c>
      <c r="B381" s="102" t="s">
        <v>70</v>
      </c>
      <c r="C381" s="102"/>
      <c r="D381" s="102"/>
      <c r="E381" s="102"/>
      <c r="F381" s="102"/>
      <c r="G381" s="102"/>
      <c r="H381" s="102"/>
      <c r="I381" s="102"/>
      <c r="J381" s="102"/>
      <c r="K381" s="102"/>
      <c r="L381" s="102"/>
      <c r="M381" s="302"/>
      <c r="N381" s="143"/>
    </row>
    <row r="382" spans="1:14" ht="25.5" customHeight="1" x14ac:dyDescent="0.25">
      <c r="A382" s="253" t="s">
        <v>69</v>
      </c>
      <c r="B382" s="101" t="s">
        <v>68</v>
      </c>
      <c r="C382" s="90"/>
      <c r="D382" s="85"/>
      <c r="E382" s="85"/>
      <c r="F382" s="85"/>
      <c r="G382" s="85"/>
      <c r="H382" s="85"/>
      <c r="I382" s="85"/>
      <c r="J382" s="85"/>
      <c r="K382" s="85"/>
      <c r="L382" s="85"/>
      <c r="M382" s="251"/>
      <c r="N382" s="143"/>
    </row>
    <row r="383" spans="1:14" ht="18.95" customHeight="1" thickBot="1" x14ac:dyDescent="0.3">
      <c r="A383" s="253"/>
      <c r="B383" s="100" t="s">
        <v>612</v>
      </c>
      <c r="C383" s="99"/>
      <c r="D383" s="85"/>
      <c r="E383" s="85"/>
      <c r="F383" s="85"/>
      <c r="G383" s="85"/>
      <c r="H383" s="85"/>
      <c r="I383" s="85"/>
      <c r="J383" s="85"/>
      <c r="K383" s="85"/>
      <c r="L383" s="85"/>
      <c r="M383" s="251"/>
      <c r="N383" s="143"/>
    </row>
    <row r="384" spans="1:14" ht="33" customHeight="1" thickBot="1" x14ac:dyDescent="0.3">
      <c r="A384" s="252"/>
      <c r="B384" s="461" t="s">
        <v>827</v>
      </c>
      <c r="C384" s="462"/>
      <c r="D384" s="462"/>
      <c r="E384" s="463"/>
      <c r="F384" s="85"/>
      <c r="G384" s="85"/>
      <c r="H384" s="85"/>
      <c r="I384" s="85"/>
      <c r="J384" s="85"/>
      <c r="K384" s="85"/>
      <c r="L384" s="85"/>
      <c r="M384" s="251"/>
      <c r="N384" s="143"/>
    </row>
    <row r="385" spans="1:14" ht="25.5" customHeight="1" x14ac:dyDescent="0.25">
      <c r="A385" s="253" t="s">
        <v>67</v>
      </c>
      <c r="B385" s="101" t="s">
        <v>66</v>
      </c>
      <c r="C385" s="90"/>
      <c r="D385" s="85"/>
      <c r="E385" s="85"/>
      <c r="F385" s="85"/>
      <c r="G385" s="85"/>
      <c r="H385" s="85"/>
      <c r="I385" s="85"/>
      <c r="J385" s="85"/>
      <c r="K385" s="85"/>
      <c r="L385" s="85"/>
      <c r="M385" s="251"/>
      <c r="N385" s="143"/>
    </row>
    <row r="386" spans="1:14" ht="18.95" customHeight="1" thickBot="1" x14ac:dyDescent="0.3">
      <c r="A386" s="253"/>
      <c r="B386" s="100" t="s">
        <v>613</v>
      </c>
      <c r="C386" s="99"/>
      <c r="D386" s="85"/>
      <c r="E386" s="85"/>
      <c r="F386" s="85"/>
      <c r="G386" s="85"/>
      <c r="H386" s="85"/>
      <c r="I386" s="85"/>
      <c r="J386" s="85"/>
      <c r="K386" s="85"/>
      <c r="L386" s="85"/>
      <c r="M386" s="251"/>
      <c r="N386" s="143"/>
    </row>
    <row r="387" spans="1:14" ht="33" customHeight="1" thickBot="1" x14ac:dyDescent="0.3">
      <c r="A387" s="252"/>
      <c r="B387" s="461" t="s">
        <v>825</v>
      </c>
      <c r="C387" s="462"/>
      <c r="D387" s="462"/>
      <c r="E387" s="463"/>
      <c r="F387" s="85"/>
      <c r="G387" s="85"/>
      <c r="H387" s="85"/>
      <c r="I387" s="85"/>
      <c r="J387" s="85"/>
      <c r="K387" s="85"/>
      <c r="L387" s="85"/>
      <c r="M387" s="251"/>
      <c r="N387" s="143"/>
    </row>
    <row r="388" spans="1:14" ht="26.25" customHeight="1" x14ac:dyDescent="0.25">
      <c r="A388" s="253" t="s">
        <v>65</v>
      </c>
      <c r="B388" s="98" t="s">
        <v>64</v>
      </c>
      <c r="C388" s="90"/>
      <c r="D388" s="85"/>
      <c r="E388" s="85"/>
      <c r="F388" s="85"/>
      <c r="G388" s="85"/>
      <c r="H388" s="85"/>
      <c r="I388" s="85"/>
      <c r="J388" s="85"/>
      <c r="K388" s="85"/>
      <c r="L388" s="85"/>
      <c r="M388" s="251"/>
      <c r="N388" s="143"/>
    </row>
    <row r="389" spans="1:14" ht="21.75" customHeight="1" thickBot="1" x14ac:dyDescent="0.3">
      <c r="A389" s="252"/>
      <c r="B389" s="97" t="s">
        <v>614</v>
      </c>
      <c r="C389" s="96"/>
      <c r="D389" s="85"/>
      <c r="E389" s="85"/>
      <c r="F389" s="85"/>
      <c r="G389" s="85"/>
      <c r="H389" s="85"/>
      <c r="I389" s="85"/>
      <c r="J389" s="85"/>
      <c r="K389" s="85"/>
      <c r="L389" s="85"/>
      <c r="M389" s="251"/>
      <c r="N389" s="143"/>
    </row>
    <row r="390" spans="1:14" ht="30.75" customHeight="1" thickBot="1" x14ac:dyDescent="0.3">
      <c r="A390" s="252"/>
      <c r="B390" s="461" t="s">
        <v>826</v>
      </c>
      <c r="C390" s="462"/>
      <c r="D390" s="462"/>
      <c r="E390" s="463"/>
      <c r="F390" s="85"/>
      <c r="G390" s="85"/>
      <c r="H390" s="85"/>
      <c r="I390" s="85"/>
      <c r="J390" s="85"/>
      <c r="K390" s="85"/>
      <c r="L390" s="85"/>
      <c r="M390" s="251"/>
      <c r="N390" s="143"/>
    </row>
    <row r="391" spans="1:14" ht="30.75" customHeight="1" x14ac:dyDescent="0.25">
      <c r="A391" s="252" t="s">
        <v>63</v>
      </c>
      <c r="B391" s="95" t="s">
        <v>62</v>
      </c>
      <c r="C391" s="85"/>
      <c r="D391" s="85"/>
      <c r="E391" s="85"/>
      <c r="F391" s="85"/>
      <c r="G391" s="85"/>
      <c r="H391" s="85"/>
      <c r="I391" s="85"/>
      <c r="J391" s="85"/>
      <c r="K391" s="85"/>
      <c r="L391" s="85"/>
      <c r="M391" s="251"/>
      <c r="N391" s="143"/>
    </row>
    <row r="392" spans="1:14" ht="24" customHeight="1" thickBot="1" x14ac:dyDescent="0.3">
      <c r="A392" s="252"/>
      <c r="B392" s="94" t="s">
        <v>631</v>
      </c>
      <c r="C392" s="93"/>
      <c r="D392" s="93"/>
      <c r="E392" s="93"/>
      <c r="F392" s="92"/>
      <c r="G392" s="92"/>
      <c r="H392" s="92"/>
      <c r="I392" s="92"/>
      <c r="J392" s="92"/>
      <c r="K392" s="85"/>
      <c r="L392" s="85"/>
      <c r="M392" s="251"/>
      <c r="N392" s="143"/>
    </row>
    <row r="393" spans="1:14" ht="38.25" customHeight="1" thickBot="1" x14ac:dyDescent="0.3">
      <c r="A393" s="252"/>
      <c r="B393" s="461" t="s">
        <v>828</v>
      </c>
      <c r="C393" s="462"/>
      <c r="D393" s="462"/>
      <c r="E393" s="463"/>
      <c r="F393" s="92"/>
      <c r="G393" s="92"/>
      <c r="H393" s="92"/>
      <c r="I393" s="92"/>
      <c r="J393" s="92"/>
      <c r="K393" s="85"/>
      <c r="L393" s="85"/>
      <c r="M393" s="251"/>
      <c r="N393" s="143"/>
    </row>
    <row r="394" spans="1:14" ht="24" customHeight="1" x14ac:dyDescent="0.25">
      <c r="A394" s="253" t="s">
        <v>61</v>
      </c>
      <c r="B394" s="91" t="s">
        <v>60</v>
      </c>
      <c r="C394" s="90"/>
      <c r="D394" s="85"/>
      <c r="E394" s="85"/>
      <c r="F394" s="85"/>
      <c r="G394" s="85"/>
      <c r="H394" s="85"/>
      <c r="I394" s="85"/>
      <c r="J394" s="85"/>
      <c r="K394" s="85"/>
      <c r="L394" s="85"/>
      <c r="M394" s="251"/>
      <c r="N394" s="143"/>
    </row>
    <row r="395" spans="1:14" ht="39.75" customHeight="1" thickBot="1" x14ac:dyDescent="0.3">
      <c r="A395" s="253"/>
      <c r="B395" s="466" t="s">
        <v>615</v>
      </c>
      <c r="C395" s="467"/>
      <c r="D395" s="467"/>
      <c r="E395" s="467"/>
      <c r="F395" s="85"/>
      <c r="G395" s="85"/>
      <c r="H395" s="85"/>
      <c r="I395" s="85"/>
      <c r="J395" s="85"/>
      <c r="K395" s="85"/>
      <c r="L395" s="85"/>
      <c r="M395" s="251"/>
      <c r="N395" s="143"/>
    </row>
    <row r="396" spans="1:14" x14ac:dyDescent="0.25">
      <c r="A396" s="252"/>
      <c r="B396" s="89" t="s">
        <v>59</v>
      </c>
      <c r="C396" s="88" t="s">
        <v>882</v>
      </c>
      <c r="D396" s="85"/>
      <c r="E396" s="85"/>
      <c r="F396" s="85"/>
      <c r="G396" s="85"/>
      <c r="H396" s="85"/>
      <c r="I396" s="85"/>
      <c r="J396" s="85"/>
      <c r="K396" s="85"/>
      <c r="L396" s="85"/>
      <c r="M396" s="251"/>
      <c r="N396" s="143"/>
    </row>
    <row r="397" spans="1:14" ht="60" x14ac:dyDescent="0.25">
      <c r="A397" s="252"/>
      <c r="B397" s="434" t="s">
        <v>616</v>
      </c>
      <c r="C397" s="433" t="s">
        <v>883</v>
      </c>
      <c r="D397" s="85"/>
      <c r="E397" s="85"/>
      <c r="F397" s="85"/>
      <c r="G397" s="85"/>
      <c r="H397" s="85"/>
      <c r="I397" s="85"/>
      <c r="J397" s="85"/>
      <c r="K397" s="85"/>
      <c r="L397" s="85"/>
      <c r="M397" s="251"/>
      <c r="N397" s="143"/>
    </row>
    <row r="398" spans="1:14" ht="15.75" thickBot="1" x14ac:dyDescent="0.3">
      <c r="A398" s="253"/>
      <c r="B398" s="86" t="s">
        <v>58</v>
      </c>
      <c r="C398" s="432">
        <v>44161</v>
      </c>
      <c r="D398" s="85"/>
      <c r="E398" s="85"/>
      <c r="F398" s="85"/>
      <c r="G398" s="85"/>
      <c r="H398" s="85"/>
      <c r="I398" s="85"/>
      <c r="J398" s="85"/>
      <c r="K398" s="85"/>
      <c r="L398" s="85"/>
      <c r="M398" s="251"/>
      <c r="N398" s="143"/>
    </row>
    <row r="399" spans="1:14" ht="67.7" customHeight="1" thickBot="1" x14ac:dyDescent="0.3">
      <c r="A399" s="303"/>
      <c r="B399" s="304"/>
      <c r="C399" s="304"/>
      <c r="D399" s="304"/>
      <c r="E399" s="304"/>
      <c r="F399" s="304"/>
      <c r="G399" s="304"/>
      <c r="H399" s="304"/>
      <c r="I399" s="304"/>
      <c r="J399" s="304"/>
      <c r="K399" s="304"/>
      <c r="L399" s="304"/>
      <c r="M399" s="305"/>
      <c r="N399" s="143"/>
    </row>
    <row r="400" spans="1:14" x14ac:dyDescent="0.25">
      <c r="A400" s="117"/>
      <c r="B400" s="117"/>
      <c r="C400" s="117"/>
      <c r="D400" s="117"/>
      <c r="E400" s="117"/>
      <c r="F400" s="117"/>
      <c r="G400" s="117"/>
      <c r="H400" s="117"/>
      <c r="I400" s="117"/>
      <c r="J400" s="117"/>
      <c r="K400" s="117"/>
      <c r="L400" s="117"/>
      <c r="M400" s="117"/>
    </row>
  </sheetData>
  <dataConsolidate/>
  <mergeCells count="104">
    <mergeCell ref="B94:E94"/>
    <mergeCell ref="B103:E103"/>
    <mergeCell ref="B220:E220"/>
    <mergeCell ref="B48:E48"/>
    <mergeCell ref="A1:I1"/>
    <mergeCell ref="B42:E42"/>
    <mergeCell ref="B35:E35"/>
    <mergeCell ref="B12:E12"/>
    <mergeCell ref="B33:E33"/>
    <mergeCell ref="B34:E34"/>
    <mergeCell ref="B38:E38"/>
    <mergeCell ref="B40:E40"/>
    <mergeCell ref="B41:E41"/>
    <mergeCell ref="B39:E39"/>
    <mergeCell ref="C54:E54"/>
    <mergeCell ref="B93:E93"/>
    <mergeCell ref="B86:E86"/>
    <mergeCell ref="B87:E87"/>
    <mergeCell ref="B58:E58"/>
    <mergeCell ref="B92:E92"/>
    <mergeCell ref="B61:E61"/>
    <mergeCell ref="B60:E60"/>
    <mergeCell ref="B59:E59"/>
    <mergeCell ref="B79:E79"/>
    <mergeCell ref="B258:E258"/>
    <mergeCell ref="B280:E280"/>
    <mergeCell ref="B279:E279"/>
    <mergeCell ref="B266:E266"/>
    <mergeCell ref="B259:E259"/>
    <mergeCell ref="B237:E237"/>
    <mergeCell ref="B238:E238"/>
    <mergeCell ref="B102:E102"/>
    <mergeCell ref="B232:E232"/>
    <mergeCell ref="C209:D209"/>
    <mergeCell ref="E209:F209"/>
    <mergeCell ref="B215:E215"/>
    <mergeCell ref="B233:E233"/>
    <mergeCell ref="B221:E221"/>
    <mergeCell ref="B288:E288"/>
    <mergeCell ref="B287:E287"/>
    <mergeCell ref="B356:E356"/>
    <mergeCell ref="B355:E355"/>
    <mergeCell ref="B353:E353"/>
    <mergeCell ref="B352:E352"/>
    <mergeCell ref="B290:E290"/>
    <mergeCell ref="B272:E272"/>
    <mergeCell ref="B281:E281"/>
    <mergeCell ref="B274:E274"/>
    <mergeCell ref="B282:E282"/>
    <mergeCell ref="B273:E273"/>
    <mergeCell ref="B82:E82"/>
    <mergeCell ref="B78:E78"/>
    <mergeCell ref="B247:E247"/>
    <mergeCell ref="B291:E291"/>
    <mergeCell ref="B395:E395"/>
    <mergeCell ref="B387:E387"/>
    <mergeCell ref="B364:E364"/>
    <mergeCell ref="B365:E365"/>
    <mergeCell ref="B366:E366"/>
    <mergeCell ref="B384:E384"/>
    <mergeCell ref="B390:E390"/>
    <mergeCell ref="B378:E378"/>
    <mergeCell ref="B379:E379"/>
    <mergeCell ref="B370:E370"/>
    <mergeCell ref="B371:E371"/>
    <mergeCell ref="B373:E373"/>
    <mergeCell ref="B374:E374"/>
    <mergeCell ref="B393:E393"/>
    <mergeCell ref="B361:E361"/>
    <mergeCell ref="B359:E359"/>
    <mergeCell ref="B267:E267"/>
    <mergeCell ref="B360:E360"/>
    <mergeCell ref="B283:E283"/>
    <mergeCell ref="B289:E289"/>
    <mergeCell ref="F54:H54"/>
    <mergeCell ref="F55:H55"/>
    <mergeCell ref="F57:H57"/>
    <mergeCell ref="B43:E43"/>
    <mergeCell ref="F50:H50"/>
    <mergeCell ref="F51:H51"/>
    <mergeCell ref="F52:H52"/>
    <mergeCell ref="F53:H53"/>
    <mergeCell ref="C55:E55"/>
    <mergeCell ref="C53:E53"/>
    <mergeCell ref="C57:E57"/>
    <mergeCell ref="B45:E45"/>
    <mergeCell ref="B44:E44"/>
    <mergeCell ref="C52:E52"/>
    <mergeCell ref="C51:E51"/>
    <mergeCell ref="C50:E50"/>
    <mergeCell ref="F72:I72"/>
    <mergeCell ref="F73:I73"/>
    <mergeCell ref="F74:I74"/>
    <mergeCell ref="F75:I75"/>
    <mergeCell ref="F56:H56"/>
    <mergeCell ref="C56:E56"/>
    <mergeCell ref="F64:I64"/>
    <mergeCell ref="F69:I69"/>
    <mergeCell ref="F71:I71"/>
    <mergeCell ref="F65:I65"/>
    <mergeCell ref="F66:I66"/>
    <mergeCell ref="F67:I67"/>
    <mergeCell ref="F68:I68"/>
    <mergeCell ref="F70:I70"/>
  </mergeCells>
  <dataValidations count="31">
    <dataValidation type="list" allowBlank="1" showInputMessage="1" showErrorMessage="1" sqref="E336:E339">
      <formula1>ObjectiveB3</formula1>
    </dataValidation>
    <dataValidation type="list" allowBlank="1" showInputMessage="1" showErrorMessage="1" sqref="E298:E312">
      <formula1>ObjectiveN2</formula1>
    </dataValidation>
    <dataValidation type="list" allowBlank="1" showInputMessage="1" showErrorMessage="1" sqref="E327:E335">
      <formula1>ObjectiveB2</formula1>
    </dataValidation>
    <dataValidation type="list" allowBlank="1" showInputMessage="1" showErrorMessage="1" sqref="B31">
      <formula1>yeartype2</formula1>
    </dataValidation>
    <dataValidation type="list" allowBlank="1" showInputMessage="1" showErrorMessage="1" sqref="B14:B22">
      <formula1>metric</formula1>
    </dataValidation>
    <dataValidation type="list" allowBlank="1" showInputMessage="1" showErrorMessage="1" sqref="E345:E348">
      <formula1>ObjectiveS3</formula1>
    </dataValidation>
    <dataValidation type="list" allowBlank="1" showInputMessage="1" showErrorMessage="1" sqref="E340">
      <formula1>ObjectiveS1</formula1>
    </dataValidation>
    <dataValidation type="list" allowBlank="1" showInputMessage="1" showErrorMessage="1" sqref="E318:E326">
      <formula1>ObjectiveB1</formula1>
    </dataValidation>
    <dataValidation type="list" allowBlank="1" showInputMessage="1" showErrorMessage="1" sqref="E313:E317">
      <formula1>ObjectiveN3</formula1>
    </dataValidation>
    <dataValidation type="list" allowBlank="1" showInputMessage="1" showErrorMessage="1" sqref="E293:E297">
      <formula1>ObjectiveN1</formula1>
    </dataValidation>
    <dataValidation type="list" allowBlank="1" showInputMessage="1" showErrorMessage="1" sqref="D240:D243 D261:D263">
      <formula1>direction</formula1>
    </dataValidation>
    <dataValidation type="list" allowBlank="1" showInputMessage="1" showErrorMessage="1" sqref="C107:C205">
      <formula1>Scope</formula1>
    </dataValidation>
    <dataValidation type="decimal" allowBlank="1" showInputMessage="1" showErrorMessage="1" sqref="D108:D205 C206:C208">
      <formula1>0</formula1>
      <formula2>100000000000</formula2>
    </dataValidation>
    <dataValidation type="list" allowBlank="1" showInputMessage="1" showErrorMessage="1" sqref="D96:D99">
      <formula1>yeartype</formula1>
    </dataValidation>
    <dataValidation type="decimal" allowBlank="1" showInputMessage="1" showErrorMessage="1" sqref="H107:H204">
      <formula1>0.001</formula1>
      <formula2>1000000000</formula2>
    </dataValidation>
    <dataValidation type="date" allowBlank="1" showInputMessage="1" showErrorMessage="1" sqref="C398">
      <formula1>1</formula1>
      <formula2>73051</formula2>
    </dataValidation>
    <dataValidation type="list" allowBlank="1" showInputMessage="1" showErrorMessage="1" sqref="F217">
      <formula1>targetboundary</formula1>
    </dataValidation>
    <dataValidation type="list" allowBlank="1" showInputMessage="1" showErrorMessage="1" sqref="C217">
      <formula1>targettype</formula1>
    </dataValidation>
    <dataValidation type="list" allowBlank="1" showInputMessage="1" showErrorMessage="1" sqref="E217">
      <formula1>unitCO2C</formula1>
    </dataValidation>
    <dataValidation type="decimal" allowBlank="1" showInputMessage="1" showErrorMessage="1" sqref="D217 J235 F235:H235">
      <formula1>0.1</formula1>
      <formula2>100000000</formula2>
    </dataValidation>
    <dataValidation type="decimal" allowBlank="1" showInputMessage="1" showErrorMessage="1" sqref="H217">
      <formula1>0</formula1>
      <formula2>10000000000000</formula2>
    </dataValidation>
    <dataValidation type="list" allowBlank="1" showInputMessage="1" showErrorMessage="1" sqref="I217">
      <formula1>unitCO2D</formula1>
    </dataValidation>
    <dataValidation type="decimal" allowBlank="1" showInputMessage="1" showErrorMessage="1" sqref="E207:E208">
      <formula1>0.000000001</formula1>
      <formula2>1000000000</formula2>
    </dataValidation>
    <dataValidation type="list" allowBlank="1" showInputMessage="1" showErrorMessage="1" sqref="F207:F208">
      <formula1>unitCO2E</formula1>
    </dataValidation>
    <dataValidation type="whole" allowBlank="1" showInputMessage="1" showErrorMessage="1" sqref="H96:H99">
      <formula1>0</formula1>
      <formula2>100000000000</formula2>
    </dataValidation>
    <dataValidation type="list" allowBlank="1" showInputMessage="1" showErrorMessage="1" sqref="C96 D235 J217 G217">
      <formula1>year</formula1>
    </dataValidation>
    <dataValidation type="whole" allowBlank="1" showInputMessage="1" showErrorMessage="1" sqref="B88 B354 B357 B380 B351 B349 B367 B236 B27:C27 B35 C31">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 type="list" allowBlank="1" showInputMessage="1" showErrorMessage="1" sqref="E235">
      <formula1>Estimated</formula1>
    </dataValidation>
    <dataValidation type="list" allowBlank="1" showInputMessage="1" showErrorMessage="1" sqref="C104">
      <formula1>$D$104:$E$104</formula1>
    </dataValidation>
  </dataValidations>
  <hyperlinks>
    <hyperlink ref="F55" r:id="rId1"/>
    <hyperlink ref="F57" r:id="rId2"/>
    <hyperlink ref="F56" r:id="rId3"/>
    <hyperlink ref="D65" r:id="rId4"/>
    <hyperlink ref="D74" r:id="rId5"/>
    <hyperlink ref="D73" r:id="rId6"/>
    <hyperlink ref="D72" r:id="rId7"/>
    <hyperlink ref="D70" r:id="rId8"/>
    <hyperlink ref="D68" r:id="rId9"/>
    <hyperlink ref="D67" r:id="rId10"/>
    <hyperlink ref="D66" r:id="rId11"/>
    <hyperlink ref="F51" r:id="rId12" display="www.napier.ac.uk/environment (update including Strategy will be live within the start of the calendar year)."/>
  </hyperlinks>
  <pageMargins left="0.7" right="0.7" top="0.75" bottom="0.75" header="0.3" footer="0.3"/>
  <pageSetup paperSize="9" orientation="portrait" r:id="rId13"/>
  <ignoredErrors>
    <ignoredError sqref="H205" unlockedFormula="1"/>
  </ignoredErrors>
  <drawing r:id="rId14"/>
  <legacyDrawing r:id="rId15"/>
  <oleObjects>
    <mc:AlternateContent xmlns:mc="http://schemas.openxmlformats.org/markup-compatibility/2006">
      <mc:Choice Requires="x14">
        <oleObject progId="Document" dvAspect="DVASPECT_ICON" shapeId="3073" r:id="rId16">
          <objectPr defaultSize="0" r:id="rId17">
            <anchor moveWithCells="1">
              <from>
                <xdr:col>1</xdr:col>
                <xdr:colOff>0</xdr:colOff>
                <xdr:row>40</xdr:row>
                <xdr:rowOff>0</xdr:rowOff>
              </from>
              <to>
                <xdr:col>1</xdr:col>
                <xdr:colOff>914400</xdr:colOff>
                <xdr:row>40</xdr:row>
                <xdr:rowOff>685800</xdr:rowOff>
              </to>
            </anchor>
          </objectPr>
        </oleObject>
      </mc:Choice>
      <mc:Fallback>
        <oleObject progId="Document" dvAspect="DVASPECT_ICON" shapeId="3073" r:id="rId16"/>
      </mc:Fallback>
    </mc:AlternateContent>
    <mc:AlternateContent xmlns:mc="http://schemas.openxmlformats.org/markup-compatibility/2006">
      <mc:Choice Requires="x14">
        <oleObject progId="Document" dvAspect="DVASPECT_ICON" shapeId="3074" r:id="rId18">
          <objectPr defaultSize="0" r:id="rId19">
            <anchor moveWithCells="1">
              <from>
                <xdr:col>1</xdr:col>
                <xdr:colOff>0</xdr:colOff>
                <xdr:row>44</xdr:row>
                <xdr:rowOff>0</xdr:rowOff>
              </from>
              <to>
                <xdr:col>1</xdr:col>
                <xdr:colOff>914400</xdr:colOff>
                <xdr:row>44</xdr:row>
                <xdr:rowOff>685800</xdr:rowOff>
              </to>
            </anchor>
          </objectPr>
        </oleObject>
      </mc:Choice>
      <mc:Fallback>
        <oleObject progId="Document" dvAspect="DVASPECT_ICON" shapeId="3074" r:id="rId18"/>
      </mc:Fallback>
    </mc:AlternateContent>
  </oleObjects>
  <extLst>
    <ext xmlns:x14="http://schemas.microsoft.com/office/spreadsheetml/2009/9/main" uri="{CCE6A557-97BC-4b89-ADB6-D9C93CAAB3DF}">
      <x14:dataValidations xmlns:xm="http://schemas.microsoft.com/office/excel/2006/main" count="2">
        <x14:dataValidation type="list" allowBlank="1" showInputMessage="1" showErrorMessage="1">
          <x14:formula1>
            <xm:f>ListsReq!$AC$3:$AC$150</xm:f>
          </x14:formula1>
          <xm:sqref>B107:B204</xm:sqref>
        </x14:dataValidation>
        <x14:dataValidation type="list" allowBlank="1" showInputMessage="1" showErrorMessage="1">
          <x14:formula1>
            <xm:f>ListsReq!$AC$3:$AC$64</xm:f>
          </x14:formula1>
          <xm:sqref>I235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300"/>
  <sheetViews>
    <sheetView topLeftCell="AC1" zoomScale="80" zoomScaleNormal="80" workbookViewId="0">
      <selection activeCell="AC1" sqref="AC1"/>
    </sheetView>
  </sheetViews>
  <sheetFormatPr defaultRowHeight="15" x14ac:dyDescent="0.25"/>
  <cols>
    <col min="1" max="1" width="0" hidden="1" customWidth="1"/>
    <col min="2" max="2" width="14.7109375" hidden="1" customWidth="1"/>
    <col min="3" max="19" width="0" hidden="1" customWidth="1"/>
    <col min="20" max="20" width="24" hidden="1" customWidth="1"/>
    <col min="21" max="21" width="14" hidden="1" customWidth="1"/>
    <col min="22" max="28" width="0" hidden="1" customWidth="1"/>
    <col min="29" max="29" width="55.5703125" customWidth="1"/>
    <col min="30" max="30" width="13.7109375" customWidth="1"/>
    <col min="31" max="31" width="16.7109375" customWidth="1"/>
    <col min="32" max="32" width="16.28515625" customWidth="1"/>
    <col min="33" max="33" width="35.140625" customWidth="1"/>
    <col min="34" max="34" width="18.28515625" customWidth="1"/>
    <col min="35" max="35" width="20.7109375" customWidth="1"/>
    <col min="36" max="36" width="20.28515625" customWidth="1"/>
    <col min="37" max="37" width="8.7109375" customWidth="1"/>
    <col min="38" max="38" width="7" customWidth="1"/>
    <col min="39" max="39" width="8.7109375" customWidth="1"/>
    <col min="40" max="40" width="24.42578125" customWidth="1"/>
    <col min="41" max="41" width="14.28515625" customWidth="1"/>
    <col min="42" max="44" width="8.7109375" customWidth="1"/>
    <col min="45" max="45" width="12.5703125" customWidth="1"/>
    <col min="46" max="46" width="13.28515625" customWidth="1"/>
    <col min="47" max="47" width="16.28515625" customWidth="1"/>
    <col min="48" max="48" width="13.42578125" customWidth="1"/>
    <col min="49" max="49" width="13.7109375" customWidth="1"/>
    <col min="50" max="50" width="14.28515625" customWidth="1"/>
    <col min="51" max="51" width="15.7109375" customWidth="1"/>
    <col min="52" max="52" width="14" customWidth="1"/>
    <col min="53" max="53" width="12.7109375" customWidth="1"/>
    <col min="54" max="54" width="18.42578125" customWidth="1"/>
    <col min="55" max="55" width="28.28515625" customWidth="1"/>
    <col min="56" max="64" width="8.7109375" customWidth="1"/>
  </cols>
  <sheetData>
    <row r="1" spans="1:56" x14ac:dyDescent="0.25">
      <c r="AC1" s="24">
        <v>2020</v>
      </c>
    </row>
    <row r="2" spans="1:56" x14ac:dyDescent="0.25">
      <c r="A2" s="24"/>
      <c r="B2" s="24" t="s">
        <v>561</v>
      </c>
      <c r="C2" s="24" t="s">
        <v>0</v>
      </c>
      <c r="D2" s="24"/>
      <c r="E2" s="24"/>
      <c r="F2" s="24"/>
      <c r="G2" s="24"/>
      <c r="H2" s="24"/>
      <c r="I2" s="24"/>
      <c r="J2" s="24"/>
      <c r="K2" s="24"/>
      <c r="L2" s="24"/>
      <c r="M2" s="24"/>
      <c r="N2" s="24"/>
      <c r="O2" s="24"/>
      <c r="P2" s="24"/>
      <c r="Q2" s="24"/>
      <c r="R2" s="24"/>
      <c r="S2" s="24" t="s">
        <v>560</v>
      </c>
      <c r="T2" s="24"/>
      <c r="U2" s="24" t="s">
        <v>559</v>
      </c>
      <c r="V2" s="24" t="s">
        <v>558</v>
      </c>
      <c r="W2" s="24" t="s">
        <v>557</v>
      </c>
      <c r="X2" s="24"/>
      <c r="Y2" s="24" t="s">
        <v>556</v>
      </c>
      <c r="Z2" s="24"/>
      <c r="AA2" s="24" t="s">
        <v>555</v>
      </c>
      <c r="AB2" s="24"/>
      <c r="AC2" s="348" t="s">
        <v>554</v>
      </c>
      <c r="AD2" s="348" t="s">
        <v>9</v>
      </c>
      <c r="AE2" s="348" t="s">
        <v>171</v>
      </c>
      <c r="AF2" s="348" t="s">
        <v>9</v>
      </c>
      <c r="AG2" s="24" t="s">
        <v>553</v>
      </c>
      <c r="AH2" s="24" t="s">
        <v>552</v>
      </c>
      <c r="AI2" s="24" t="s">
        <v>551</v>
      </c>
      <c r="AJ2" s="24" t="s">
        <v>550</v>
      </c>
      <c r="AK2" s="24"/>
      <c r="AL2" s="24" t="s">
        <v>549</v>
      </c>
      <c r="AM2" s="24"/>
      <c r="AN2" s="24" t="s">
        <v>548</v>
      </c>
      <c r="AO2" s="24" t="s">
        <v>525</v>
      </c>
      <c r="AP2" s="24" t="s">
        <v>547</v>
      </c>
      <c r="AQ2" s="24" t="s">
        <v>173</v>
      </c>
      <c r="AR2" s="24" t="s">
        <v>546</v>
      </c>
      <c r="AS2" s="24" t="s">
        <v>545</v>
      </c>
      <c r="AT2" s="24" t="s">
        <v>544</v>
      </c>
      <c r="AU2" s="24" t="s">
        <v>543</v>
      </c>
      <c r="AV2" s="24" t="s">
        <v>542</v>
      </c>
      <c r="AW2" s="24" t="s">
        <v>541</v>
      </c>
      <c r="AX2" s="24" t="s">
        <v>540</v>
      </c>
      <c r="AY2" s="24" t="s">
        <v>539</v>
      </c>
      <c r="AZ2" s="24" t="s">
        <v>538</v>
      </c>
      <c r="BA2" s="24" t="s">
        <v>537</v>
      </c>
      <c r="BB2" s="24" t="s">
        <v>536</v>
      </c>
      <c r="BC2" s="24" t="s">
        <v>535</v>
      </c>
      <c r="BD2" s="24" t="s">
        <v>534</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533</v>
      </c>
      <c r="U3" t="s">
        <v>1</v>
      </c>
      <c r="V3" t="s">
        <v>532</v>
      </c>
      <c r="W3" t="s">
        <v>531</v>
      </c>
      <c r="Y3" t="s">
        <v>530</v>
      </c>
      <c r="AA3" t="s">
        <v>529</v>
      </c>
      <c r="AC3" s="193" t="s">
        <v>528</v>
      </c>
      <c r="AD3" s="174" t="s">
        <v>258</v>
      </c>
      <c r="AE3" s="349">
        <v>0.23313999999999999</v>
      </c>
      <c r="AF3" s="340" t="s">
        <v>224</v>
      </c>
      <c r="AG3" t="s">
        <v>527</v>
      </c>
      <c r="AH3" t="s">
        <v>258</v>
      </c>
      <c r="AI3" t="s">
        <v>272</v>
      </c>
      <c r="AJ3" t="s">
        <v>709</v>
      </c>
      <c r="AL3" t="s">
        <v>526</v>
      </c>
      <c r="AN3" t="s">
        <v>524</v>
      </c>
      <c r="AO3" t="s">
        <v>525</v>
      </c>
      <c r="AP3" t="s">
        <v>524</v>
      </c>
      <c r="AQ3" t="s">
        <v>183</v>
      </c>
      <c r="AR3" t="s">
        <v>523</v>
      </c>
      <c r="AS3" t="s">
        <v>522</v>
      </c>
      <c r="AT3" t="s">
        <v>521</v>
      </c>
      <c r="AU3" t="s">
        <v>520</v>
      </c>
      <c r="AV3" t="s">
        <v>519</v>
      </c>
      <c r="AW3" t="s">
        <v>518</v>
      </c>
      <c r="AX3" t="s">
        <v>517</v>
      </c>
      <c r="AY3" t="s">
        <v>516</v>
      </c>
      <c r="AZ3" t="s">
        <v>515</v>
      </c>
      <c r="BA3" t="s">
        <v>514</v>
      </c>
      <c r="BB3" t="s">
        <v>513</v>
      </c>
      <c r="BC3" t="s">
        <v>512</v>
      </c>
      <c r="BD3" t="s">
        <v>511</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510</v>
      </c>
      <c r="U4" t="s">
        <v>331</v>
      </c>
      <c r="V4" t="s">
        <v>509</v>
      </c>
      <c r="W4" t="s">
        <v>508</v>
      </c>
      <c r="Y4" t="s">
        <v>507</v>
      </c>
      <c r="AA4" t="s">
        <v>506</v>
      </c>
      <c r="AC4" s="193" t="s">
        <v>505</v>
      </c>
      <c r="AD4" s="174" t="s">
        <v>258</v>
      </c>
      <c r="AE4" s="350">
        <v>2.0049999999999998E-2</v>
      </c>
      <c r="AF4" s="340" t="s">
        <v>224</v>
      </c>
      <c r="AG4" t="s">
        <v>139</v>
      </c>
      <c r="AH4" t="s">
        <v>504</v>
      </c>
      <c r="AI4" t="s">
        <v>503</v>
      </c>
      <c r="AJ4" t="s">
        <v>710</v>
      </c>
      <c r="AL4" t="s">
        <v>502</v>
      </c>
      <c r="AN4" t="s">
        <v>501</v>
      </c>
      <c r="AO4" t="s">
        <v>500</v>
      </c>
      <c r="AP4" t="s">
        <v>12</v>
      </c>
      <c r="AQ4" t="s">
        <v>182</v>
      </c>
      <c r="AR4" t="s">
        <v>499</v>
      </c>
      <c r="AS4" t="s">
        <v>498</v>
      </c>
      <c r="AT4" t="s">
        <v>497</v>
      </c>
      <c r="AU4" t="s">
        <v>496</v>
      </c>
      <c r="AV4" t="s">
        <v>495</v>
      </c>
      <c r="AW4" t="s">
        <v>494</v>
      </c>
      <c r="AX4" t="s">
        <v>493</v>
      </c>
      <c r="AY4" t="s">
        <v>492</v>
      </c>
      <c r="AZ4" t="s">
        <v>491</v>
      </c>
      <c r="BA4" t="s">
        <v>490</v>
      </c>
      <c r="BB4" t="s">
        <v>489</v>
      </c>
      <c r="BC4" t="s">
        <v>432</v>
      </c>
      <c r="BD4" t="s">
        <v>488</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487</v>
      </c>
      <c r="U5" t="s">
        <v>486</v>
      </c>
      <c r="V5" t="s">
        <v>485</v>
      </c>
      <c r="W5" t="s">
        <v>484</v>
      </c>
      <c r="Y5" t="s">
        <v>483</v>
      </c>
      <c r="AA5" t="s">
        <v>482</v>
      </c>
      <c r="AC5" s="193" t="s">
        <v>481</v>
      </c>
      <c r="AD5" s="174" t="s">
        <v>258</v>
      </c>
      <c r="AE5" s="351">
        <v>0.18387000000000001</v>
      </c>
      <c r="AF5" s="193" t="s">
        <v>224</v>
      </c>
      <c r="AG5" t="s">
        <v>480</v>
      </c>
      <c r="AH5" t="s">
        <v>479</v>
      </c>
      <c r="AI5" t="s">
        <v>478</v>
      </c>
      <c r="AJ5" t="s">
        <v>711</v>
      </c>
      <c r="AL5" t="s">
        <v>477</v>
      </c>
      <c r="AN5" t="s">
        <v>476</v>
      </c>
      <c r="AP5" t="s">
        <v>475</v>
      </c>
      <c r="AQ5" t="s">
        <v>181</v>
      </c>
      <c r="AS5" t="s">
        <v>474</v>
      </c>
      <c r="AT5" t="s">
        <v>473</v>
      </c>
      <c r="AU5" t="s">
        <v>472</v>
      </c>
      <c r="AV5" t="s">
        <v>471</v>
      </c>
      <c r="AW5" t="s">
        <v>470</v>
      </c>
      <c r="AX5" t="s">
        <v>469</v>
      </c>
      <c r="AY5" t="s">
        <v>468</v>
      </c>
      <c r="AZ5" t="s">
        <v>467</v>
      </c>
      <c r="BA5" t="s">
        <v>466</v>
      </c>
      <c r="BB5" t="s">
        <v>465</v>
      </c>
      <c r="BC5" t="s">
        <v>419</v>
      </c>
      <c r="BD5" t="s">
        <v>464</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388</v>
      </c>
      <c r="V6" t="s">
        <v>463</v>
      </c>
      <c r="Y6" t="s">
        <v>343</v>
      </c>
      <c r="AA6" t="s">
        <v>462</v>
      </c>
      <c r="AC6" s="338" t="s">
        <v>715</v>
      </c>
      <c r="AD6" s="174" t="s">
        <v>302</v>
      </c>
      <c r="AE6" s="351">
        <v>2.7577600000000002</v>
      </c>
      <c r="AF6" s="193" t="s">
        <v>301</v>
      </c>
      <c r="AG6" t="s">
        <v>461</v>
      </c>
      <c r="AH6" t="s">
        <v>460</v>
      </c>
      <c r="AI6" t="s">
        <v>239</v>
      </c>
      <c r="AJ6" t="s">
        <v>712</v>
      </c>
      <c r="AL6" t="s">
        <v>459</v>
      </c>
      <c r="AN6" t="s">
        <v>458</v>
      </c>
      <c r="AS6" t="s">
        <v>457</v>
      </c>
      <c r="AT6" t="s">
        <v>456</v>
      </c>
      <c r="AU6" t="s">
        <v>455</v>
      </c>
      <c r="AV6" t="s">
        <v>454</v>
      </c>
      <c r="AW6" t="s">
        <v>453</v>
      </c>
      <c r="AX6" t="s">
        <v>452</v>
      </c>
      <c r="AY6" t="s">
        <v>451</v>
      </c>
      <c r="AZ6" t="s">
        <v>450</v>
      </c>
      <c r="BA6" t="s">
        <v>449</v>
      </c>
      <c r="BB6" t="s">
        <v>448</v>
      </c>
      <c r="BC6" t="s">
        <v>359</v>
      </c>
      <c r="BD6" t="s">
        <v>447</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446</v>
      </c>
      <c r="Y7" t="s">
        <v>2</v>
      </c>
      <c r="AC7" s="338" t="s">
        <v>716</v>
      </c>
      <c r="AD7" s="174" t="s">
        <v>258</v>
      </c>
      <c r="AE7" s="351">
        <v>0.25672</v>
      </c>
      <c r="AF7" s="193" t="s">
        <v>224</v>
      </c>
      <c r="AG7" t="s">
        <v>445</v>
      </c>
      <c r="AH7" t="s">
        <v>237</v>
      </c>
      <c r="AI7" t="s">
        <v>444</v>
      </c>
      <c r="AJ7" t="s">
        <v>713</v>
      </c>
      <c r="AL7" t="s">
        <v>443</v>
      </c>
      <c r="AS7" t="s">
        <v>442</v>
      </c>
      <c r="AT7" t="s">
        <v>441</v>
      </c>
      <c r="AU7" t="s">
        <v>440</v>
      </c>
      <c r="AV7" t="s">
        <v>439</v>
      </c>
      <c r="AW7" t="s">
        <v>438</v>
      </c>
      <c r="AX7" t="s">
        <v>437</v>
      </c>
      <c r="AY7" t="s">
        <v>436</v>
      </c>
      <c r="AZ7" t="s">
        <v>435</v>
      </c>
      <c r="BA7" t="s">
        <v>434</v>
      </c>
      <c r="BB7" t="s">
        <v>433</v>
      </c>
      <c r="BC7" t="s">
        <v>432</v>
      </c>
      <c r="BD7" t="s">
        <v>431</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430</v>
      </c>
      <c r="Y8" t="s">
        <v>3</v>
      </c>
      <c r="AC8" s="338" t="s">
        <v>717</v>
      </c>
      <c r="AD8" s="174" t="s">
        <v>237</v>
      </c>
      <c r="AE8" s="352">
        <v>3221.37</v>
      </c>
      <c r="AF8" s="193" t="s">
        <v>239</v>
      </c>
      <c r="AG8" t="s">
        <v>333</v>
      </c>
      <c r="AH8" t="s">
        <v>302</v>
      </c>
      <c r="AI8" t="s">
        <v>230</v>
      </c>
      <c r="AJ8" t="s">
        <v>714</v>
      </c>
      <c r="AS8" t="s">
        <v>429</v>
      </c>
      <c r="AT8" t="s">
        <v>428</v>
      </c>
      <c r="AU8" t="s">
        <v>427</v>
      </c>
      <c r="AV8" t="s">
        <v>426</v>
      </c>
      <c r="AW8" t="s">
        <v>425</v>
      </c>
      <c r="AX8" t="s">
        <v>424</v>
      </c>
      <c r="AY8" t="s">
        <v>423</v>
      </c>
      <c r="AZ8" t="s">
        <v>422</v>
      </c>
      <c r="BA8" t="s">
        <v>421</v>
      </c>
      <c r="BB8" t="s">
        <v>420</v>
      </c>
      <c r="BC8" t="s">
        <v>419</v>
      </c>
      <c r="BD8" t="s">
        <v>418</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417</v>
      </c>
      <c r="Y9" t="s">
        <v>137</v>
      </c>
      <c r="AC9" s="338" t="s">
        <v>718</v>
      </c>
      <c r="AD9" s="174" t="s">
        <v>258</v>
      </c>
      <c r="AE9" s="351">
        <v>0.26774999999999999</v>
      </c>
      <c r="AF9" s="193" t="s">
        <v>224</v>
      </c>
      <c r="AG9" t="s">
        <v>4</v>
      </c>
      <c r="AH9" t="s">
        <v>416</v>
      </c>
      <c r="AI9" t="s">
        <v>415</v>
      </c>
      <c r="AS9" t="s">
        <v>414</v>
      </c>
      <c r="AT9" t="s">
        <v>413</v>
      </c>
      <c r="AU9" t="s">
        <v>412</v>
      </c>
      <c r="AV9" t="s">
        <v>411</v>
      </c>
      <c r="AW9" t="s">
        <v>410</v>
      </c>
      <c r="AX9" t="s">
        <v>409</v>
      </c>
      <c r="AY9" t="s">
        <v>408</v>
      </c>
      <c r="AZ9" t="s">
        <v>407</v>
      </c>
      <c r="BA9" t="s">
        <v>406</v>
      </c>
      <c r="BB9" t="s">
        <v>405</v>
      </c>
      <c r="BC9" t="s">
        <v>359</v>
      </c>
      <c r="BD9" t="s">
        <v>404</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403</v>
      </c>
      <c r="Y10" t="s">
        <v>402</v>
      </c>
      <c r="AC10" s="353" t="s">
        <v>719</v>
      </c>
      <c r="AD10" s="354" t="s">
        <v>237</v>
      </c>
      <c r="AE10" s="352">
        <v>3249.99</v>
      </c>
      <c r="AF10" s="193" t="s">
        <v>239</v>
      </c>
      <c r="AG10" t="s">
        <v>356</v>
      </c>
      <c r="AH10" t="s">
        <v>231</v>
      </c>
      <c r="AI10" t="s">
        <v>401</v>
      </c>
      <c r="AS10" t="s">
        <v>400</v>
      </c>
      <c r="AT10" t="s">
        <v>399</v>
      </c>
      <c r="AU10" t="s">
        <v>398</v>
      </c>
      <c r="AV10" t="s">
        <v>397</v>
      </c>
      <c r="AW10" t="s">
        <v>396</v>
      </c>
      <c r="AX10" t="s">
        <v>395</v>
      </c>
      <c r="AZ10" t="s">
        <v>394</v>
      </c>
      <c r="BA10" t="s">
        <v>393</v>
      </c>
      <c r="BB10" t="s">
        <v>392</v>
      </c>
      <c r="BC10" t="s">
        <v>391</v>
      </c>
      <c r="BD10" t="s">
        <v>390</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389</v>
      </c>
      <c r="Y11" t="s">
        <v>388</v>
      </c>
      <c r="AC11" s="353" t="s">
        <v>720</v>
      </c>
      <c r="AD11" s="354" t="s">
        <v>302</v>
      </c>
      <c r="AE11" s="351">
        <v>2.7753999999999999</v>
      </c>
      <c r="AF11" s="193" t="s">
        <v>301</v>
      </c>
      <c r="AG11" t="s">
        <v>344</v>
      </c>
      <c r="AH11" t="s">
        <v>386</v>
      </c>
      <c r="AI11" t="s">
        <v>385</v>
      </c>
      <c r="AS11" t="s">
        <v>384</v>
      </c>
      <c r="AT11" t="s">
        <v>383</v>
      </c>
      <c r="AU11" t="s">
        <v>382</v>
      </c>
      <c r="AV11" t="s">
        <v>381</v>
      </c>
      <c r="AW11" t="s">
        <v>380</v>
      </c>
      <c r="AX11" t="s">
        <v>379</v>
      </c>
      <c r="AZ11" t="s">
        <v>378</v>
      </c>
      <c r="BA11" t="s">
        <v>377</v>
      </c>
      <c r="BB11" t="s">
        <v>376</v>
      </c>
      <c r="BC11" t="s">
        <v>375</v>
      </c>
      <c r="BD11" t="s">
        <v>374</v>
      </c>
    </row>
    <row r="12" spans="1:56" x14ac:dyDescent="0.25">
      <c r="C12">
        <v>2014</v>
      </c>
      <c r="D12">
        <f t="shared" ref="D12:I12" si="8">E11</f>
        <v>2015</v>
      </c>
      <c r="E12">
        <f t="shared" si="8"/>
        <v>2016</v>
      </c>
      <c r="F12">
        <f t="shared" si="8"/>
        <v>2017</v>
      </c>
      <c r="G12">
        <f t="shared" si="8"/>
        <v>2018</v>
      </c>
      <c r="H12">
        <f t="shared" si="8"/>
        <v>2019</v>
      </c>
      <c r="I12">
        <f t="shared" si="8"/>
        <v>2020</v>
      </c>
      <c r="V12" t="s">
        <v>373</v>
      </c>
      <c r="AC12" s="353" t="s">
        <v>721</v>
      </c>
      <c r="AD12" s="354" t="s">
        <v>258</v>
      </c>
      <c r="AE12" s="351">
        <v>0.25835999999999998</v>
      </c>
      <c r="AF12" s="193" t="s">
        <v>224</v>
      </c>
      <c r="AG12" t="s">
        <v>369</v>
      </c>
      <c r="AH12" t="s">
        <v>226</v>
      </c>
      <c r="AS12" t="s">
        <v>368</v>
      </c>
      <c r="AT12" t="s">
        <v>367</v>
      </c>
      <c r="AU12" t="s">
        <v>366</v>
      </c>
      <c r="AV12" t="s">
        <v>365</v>
      </c>
      <c r="AW12" t="s">
        <v>364</v>
      </c>
      <c r="AX12" t="s">
        <v>363</v>
      </c>
      <c r="AZ12" t="s">
        <v>362</v>
      </c>
      <c r="BA12" t="s">
        <v>361</v>
      </c>
      <c r="BB12" t="s">
        <v>360</v>
      </c>
      <c r="BC12" t="s">
        <v>359</v>
      </c>
      <c r="BD12" t="s">
        <v>358</v>
      </c>
    </row>
    <row r="13" spans="1:56" x14ac:dyDescent="0.25">
      <c r="C13">
        <v>2015</v>
      </c>
      <c r="D13">
        <f>E12</f>
        <v>2016</v>
      </c>
      <c r="E13">
        <f>F12</f>
        <v>2017</v>
      </c>
      <c r="F13">
        <f>G12</f>
        <v>2018</v>
      </c>
      <c r="G13">
        <f>H12</f>
        <v>2019</v>
      </c>
      <c r="H13">
        <f>I12</f>
        <v>2020</v>
      </c>
      <c r="V13" t="s">
        <v>357</v>
      </c>
      <c r="AC13" s="353" t="s">
        <v>722</v>
      </c>
      <c r="AD13" s="354" t="s">
        <v>237</v>
      </c>
      <c r="AE13" s="352">
        <v>3159.5</v>
      </c>
      <c r="AF13" s="193" t="s">
        <v>239</v>
      </c>
      <c r="AG13" t="s">
        <v>355</v>
      </c>
      <c r="AH13" t="s">
        <v>354</v>
      </c>
      <c r="AS13" t="s">
        <v>353</v>
      </c>
      <c r="AT13" t="s">
        <v>352</v>
      </c>
      <c r="AU13" t="s">
        <v>351</v>
      </c>
      <c r="AV13" t="s">
        <v>350</v>
      </c>
      <c r="AW13" t="s">
        <v>349</v>
      </c>
      <c r="AX13" t="s">
        <v>348</v>
      </c>
      <c r="AZ13" t="s">
        <v>347</v>
      </c>
      <c r="BA13" t="s">
        <v>346</v>
      </c>
      <c r="BD13" t="s">
        <v>345</v>
      </c>
    </row>
    <row r="14" spans="1:56" x14ac:dyDescent="0.25">
      <c r="C14">
        <v>2016</v>
      </c>
      <c r="D14">
        <f>E13</f>
        <v>2017</v>
      </c>
      <c r="E14">
        <f>F13</f>
        <v>2018</v>
      </c>
      <c r="F14">
        <f>G13</f>
        <v>2019</v>
      </c>
      <c r="G14">
        <f>H13</f>
        <v>2020</v>
      </c>
      <c r="V14" t="s">
        <v>216</v>
      </c>
      <c r="AC14" s="353" t="s">
        <v>723</v>
      </c>
      <c r="AD14" s="354" t="s">
        <v>302</v>
      </c>
      <c r="AE14" s="351">
        <v>3.1220400000000001</v>
      </c>
      <c r="AF14" s="193" t="s">
        <v>301</v>
      </c>
      <c r="AG14" t="s">
        <v>343</v>
      </c>
      <c r="AH14" t="s">
        <v>1</v>
      </c>
      <c r="AS14" t="s">
        <v>342</v>
      </c>
      <c r="AT14" t="s">
        <v>341</v>
      </c>
      <c r="AU14" t="s">
        <v>340</v>
      </c>
      <c r="AV14" t="s">
        <v>339</v>
      </c>
      <c r="AW14" t="s">
        <v>338</v>
      </c>
      <c r="AX14" t="s">
        <v>337</v>
      </c>
      <c r="AZ14" t="s">
        <v>336</v>
      </c>
      <c r="BA14" t="s">
        <v>335</v>
      </c>
      <c r="BD14" t="s">
        <v>334</v>
      </c>
    </row>
    <row r="15" spans="1:56" x14ac:dyDescent="0.25">
      <c r="C15">
        <v>2017</v>
      </c>
      <c r="D15">
        <f>E14</f>
        <v>2018</v>
      </c>
      <c r="E15">
        <f>F14</f>
        <v>2019</v>
      </c>
      <c r="F15">
        <f>G14</f>
        <v>2020</v>
      </c>
      <c r="AC15" s="353" t="s">
        <v>724</v>
      </c>
      <c r="AD15" s="354" t="s">
        <v>258</v>
      </c>
      <c r="AE15" s="351">
        <v>0.26261000000000001</v>
      </c>
      <c r="AF15" s="193" t="s">
        <v>224</v>
      </c>
      <c r="AG15" t="s">
        <v>332</v>
      </c>
      <c r="AH15" t="s">
        <v>331</v>
      </c>
      <c r="AS15" t="s">
        <v>330</v>
      </c>
      <c r="AT15" t="s">
        <v>329</v>
      </c>
      <c r="AU15" t="s">
        <v>328</v>
      </c>
      <c r="AV15" t="s">
        <v>327</v>
      </c>
      <c r="AW15" t="s">
        <v>326</v>
      </c>
      <c r="AX15" t="s">
        <v>325</v>
      </c>
      <c r="AZ15" t="s">
        <v>324</v>
      </c>
      <c r="BA15" t="s">
        <v>323</v>
      </c>
      <c r="BD15" t="s">
        <v>322</v>
      </c>
    </row>
    <row r="16" spans="1:56" x14ac:dyDescent="0.25">
      <c r="C16">
        <v>2018</v>
      </c>
      <c r="D16">
        <f>E15</f>
        <v>2019</v>
      </c>
      <c r="E16">
        <f>F15</f>
        <v>2020</v>
      </c>
      <c r="AC16" s="338" t="s">
        <v>725</v>
      </c>
      <c r="AD16" s="174" t="s">
        <v>302</v>
      </c>
      <c r="AE16" s="351">
        <v>2.5403899999999999</v>
      </c>
      <c r="AF16" s="193" t="s">
        <v>301</v>
      </c>
      <c r="AG16" t="s">
        <v>321</v>
      </c>
      <c r="AH16" t="s">
        <v>320</v>
      </c>
      <c r="AS16" t="s">
        <v>319</v>
      </c>
      <c r="AT16" t="s">
        <v>318</v>
      </c>
      <c r="AU16" t="s">
        <v>317</v>
      </c>
      <c r="AV16" t="s">
        <v>316</v>
      </c>
      <c r="AW16" t="s">
        <v>315</v>
      </c>
      <c r="AX16" t="s">
        <v>314</v>
      </c>
      <c r="AZ16" t="s">
        <v>313</v>
      </c>
      <c r="BA16" t="s">
        <v>312</v>
      </c>
      <c r="BD16" t="s">
        <v>311</v>
      </c>
    </row>
    <row r="17" spans="3:56" x14ac:dyDescent="0.25">
      <c r="C17">
        <v>2019</v>
      </c>
      <c r="D17">
        <f>E16</f>
        <v>2020</v>
      </c>
      <c r="AC17" s="338" t="s">
        <v>726</v>
      </c>
      <c r="AD17" s="174" t="s">
        <v>258</v>
      </c>
      <c r="AE17" s="351">
        <v>0.24665999999999999</v>
      </c>
      <c r="AF17" s="193" t="s">
        <v>224</v>
      </c>
      <c r="AG17" t="s">
        <v>5</v>
      </c>
      <c r="AH17" t="s">
        <v>216</v>
      </c>
      <c r="AT17" t="s">
        <v>310</v>
      </c>
      <c r="AU17" t="s">
        <v>309</v>
      </c>
      <c r="AV17" t="s">
        <v>308</v>
      </c>
      <c r="AW17" t="s">
        <v>307</v>
      </c>
      <c r="AX17" t="s">
        <v>306</v>
      </c>
      <c r="AZ17" t="s">
        <v>305</v>
      </c>
      <c r="BA17" t="s">
        <v>304</v>
      </c>
      <c r="BD17" t="s">
        <v>303</v>
      </c>
    </row>
    <row r="18" spans="3:56" x14ac:dyDescent="0.25">
      <c r="C18">
        <v>2020</v>
      </c>
      <c r="AC18" s="338" t="s">
        <v>727</v>
      </c>
      <c r="AD18" s="174" t="s">
        <v>258</v>
      </c>
      <c r="AE18" s="351">
        <v>0.32040000000000002</v>
      </c>
      <c r="AF18" s="193" t="s">
        <v>224</v>
      </c>
      <c r="AT18" t="s">
        <v>300</v>
      </c>
      <c r="AU18" t="s">
        <v>299</v>
      </c>
      <c r="AV18" t="s">
        <v>298</v>
      </c>
      <c r="AW18" t="s">
        <v>297</v>
      </c>
      <c r="AX18" t="s">
        <v>296</v>
      </c>
      <c r="AZ18" t="s">
        <v>295</v>
      </c>
      <c r="BD18" t="s">
        <v>294</v>
      </c>
    </row>
    <row r="19" spans="3:56" x14ac:dyDescent="0.25">
      <c r="C19" t="s">
        <v>293</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285</v>
      </c>
      <c r="AC19" s="338" t="s">
        <v>728</v>
      </c>
      <c r="AD19" s="174" t="s">
        <v>237</v>
      </c>
      <c r="AE19" s="352">
        <v>2380.0100000000002</v>
      </c>
      <c r="AF19" s="193" t="s">
        <v>239</v>
      </c>
      <c r="AT19" t="s">
        <v>291</v>
      </c>
      <c r="AU19" t="s">
        <v>290</v>
      </c>
      <c r="AV19" t="s">
        <v>289</v>
      </c>
      <c r="AW19" t="s">
        <v>288</v>
      </c>
      <c r="BD19" t="s">
        <v>287</v>
      </c>
    </row>
    <row r="20" spans="3:56" x14ac:dyDescent="0.25">
      <c r="C20" t="s">
        <v>286</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285</v>
      </c>
      <c r="AC20" s="355" t="s">
        <v>729</v>
      </c>
      <c r="AD20" s="174" t="s">
        <v>302</v>
      </c>
      <c r="AE20" s="351">
        <v>2.2908200000000001</v>
      </c>
      <c r="AF20" s="193" t="s">
        <v>301</v>
      </c>
      <c r="AT20" t="s">
        <v>284</v>
      </c>
      <c r="AV20" t="s">
        <v>283</v>
      </c>
      <c r="AW20" t="s">
        <v>282</v>
      </c>
      <c r="BD20" t="s">
        <v>281</v>
      </c>
    </row>
    <row r="21" spans="3:56" x14ac:dyDescent="0.25">
      <c r="C21" t="s">
        <v>280</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355" t="s">
        <v>730</v>
      </c>
      <c r="AD21" s="174" t="s">
        <v>258</v>
      </c>
      <c r="AE21" s="351">
        <v>0.24514</v>
      </c>
      <c r="AF21" s="193" t="s">
        <v>224</v>
      </c>
      <c r="AT21" t="s">
        <v>278</v>
      </c>
      <c r="AV21" t="s">
        <v>277</v>
      </c>
      <c r="AW21" t="s">
        <v>276</v>
      </c>
      <c r="BD21" t="s">
        <v>275</v>
      </c>
    </row>
    <row r="22" spans="3:56" x14ac:dyDescent="0.25">
      <c r="C22" t="s">
        <v>274</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355" t="s">
        <v>731</v>
      </c>
      <c r="AD22" s="174" t="s">
        <v>302</v>
      </c>
      <c r="AE22" s="351">
        <v>2.5430999999999999</v>
      </c>
      <c r="AF22" s="193" t="s">
        <v>301</v>
      </c>
      <c r="AT22" t="s">
        <v>271</v>
      </c>
      <c r="AW22" t="s">
        <v>270</v>
      </c>
      <c r="BD22" t="s">
        <v>269</v>
      </c>
    </row>
    <row r="23" spans="3:56" x14ac:dyDescent="0.25">
      <c r="C23" t="s">
        <v>268</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355" t="s">
        <v>732</v>
      </c>
      <c r="AD23" s="174" t="s">
        <v>258</v>
      </c>
      <c r="AE23" s="351">
        <v>0.24782000000000001</v>
      </c>
      <c r="AF23" s="193" t="s">
        <v>224</v>
      </c>
      <c r="AT23" t="s">
        <v>267</v>
      </c>
      <c r="AW23" t="s">
        <v>266</v>
      </c>
      <c r="BD23" t="s">
        <v>265</v>
      </c>
    </row>
    <row r="24" spans="3:56" x14ac:dyDescent="0.25">
      <c r="C24" t="s">
        <v>264</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193" t="s">
        <v>387</v>
      </c>
      <c r="AD24" s="174" t="s">
        <v>371</v>
      </c>
      <c r="AE24" s="356">
        <v>0.34399999999999997</v>
      </c>
      <c r="AF24" s="193" t="s">
        <v>370</v>
      </c>
      <c r="AT24" t="s">
        <v>263</v>
      </c>
      <c r="AW24" t="s">
        <v>262</v>
      </c>
    </row>
    <row r="25" spans="3:56" x14ac:dyDescent="0.25">
      <c r="C25" t="s">
        <v>261</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193" t="s">
        <v>372</v>
      </c>
      <c r="AD25" s="174" t="s">
        <v>371</v>
      </c>
      <c r="AE25" s="357">
        <v>0.70799999999999996</v>
      </c>
      <c r="AF25" s="340" t="s">
        <v>370</v>
      </c>
      <c r="AT25" t="s">
        <v>260</v>
      </c>
    </row>
    <row r="26" spans="3:56" x14ac:dyDescent="0.25">
      <c r="C26" t="s">
        <v>259</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193" t="s">
        <v>664</v>
      </c>
      <c r="AD26" s="174" t="s">
        <v>302</v>
      </c>
      <c r="AE26" s="351">
        <v>2.54603</v>
      </c>
      <c r="AF26" s="193" t="s">
        <v>301</v>
      </c>
    </row>
    <row r="27" spans="3:56" x14ac:dyDescent="0.25">
      <c r="C27" t="s">
        <v>257</v>
      </c>
      <c r="D27" t="str">
        <f t="shared" ref="D27:I27" si="16">E26</f>
        <v>2014/15</v>
      </c>
      <c r="E27" t="str">
        <f t="shared" si="16"/>
        <v>2015/16</v>
      </c>
      <c r="F27" t="str">
        <f t="shared" si="16"/>
        <v>2016/17</v>
      </c>
      <c r="G27" t="str">
        <f t="shared" si="16"/>
        <v>2017/18</v>
      </c>
      <c r="H27" t="str">
        <f t="shared" si="16"/>
        <v>2018/19</v>
      </c>
      <c r="I27" t="str">
        <f t="shared" si="16"/>
        <v>2019/20</v>
      </c>
      <c r="AC27" s="193" t="s">
        <v>665</v>
      </c>
      <c r="AD27" s="174" t="s">
        <v>302</v>
      </c>
      <c r="AE27" s="351">
        <v>2.6878700000000002</v>
      </c>
      <c r="AF27" s="193" t="s">
        <v>301</v>
      </c>
    </row>
    <row r="28" spans="3:56" x14ac:dyDescent="0.25">
      <c r="C28" t="s">
        <v>255</v>
      </c>
      <c r="D28" t="str">
        <f>E27</f>
        <v>2015/16</v>
      </c>
      <c r="E28" t="str">
        <f>F27</f>
        <v>2016/17</v>
      </c>
      <c r="F28" t="str">
        <f>G27</f>
        <v>2017/18</v>
      </c>
      <c r="G28" t="str">
        <f>H27</f>
        <v>2018/19</v>
      </c>
      <c r="H28" t="str">
        <f>I27</f>
        <v>2019/20</v>
      </c>
      <c r="AC28" s="193" t="s">
        <v>666</v>
      </c>
      <c r="AD28" s="174" t="s">
        <v>302</v>
      </c>
      <c r="AE28" s="351">
        <v>2.1680199999999998</v>
      </c>
      <c r="AF28" s="193" t="s">
        <v>301</v>
      </c>
    </row>
    <row r="29" spans="3:56" x14ac:dyDescent="0.25">
      <c r="C29" t="s">
        <v>253</v>
      </c>
      <c r="D29" t="str">
        <f>E28</f>
        <v>2016/17</v>
      </c>
      <c r="E29" t="str">
        <f>F28</f>
        <v>2017/18</v>
      </c>
      <c r="F29" t="str">
        <f>G28</f>
        <v>2018/19</v>
      </c>
      <c r="G29" t="str">
        <f>H28</f>
        <v>2019/20</v>
      </c>
      <c r="AC29" s="192" t="s">
        <v>667</v>
      </c>
      <c r="AD29" s="174" t="s">
        <v>460</v>
      </c>
      <c r="AE29" s="358">
        <v>1430</v>
      </c>
      <c r="AF29" s="193" t="s">
        <v>701</v>
      </c>
    </row>
    <row r="30" spans="3:56" ht="18" x14ac:dyDescent="0.35">
      <c r="C30" t="s">
        <v>251</v>
      </c>
      <c r="D30" t="str">
        <f>E29</f>
        <v>2017/18</v>
      </c>
      <c r="E30" t="str">
        <f>F29</f>
        <v>2018/19</v>
      </c>
      <c r="F30" t="str">
        <f>G29</f>
        <v>2019/20</v>
      </c>
      <c r="AC30" s="192" t="s">
        <v>668</v>
      </c>
      <c r="AD30" s="174" t="s">
        <v>460</v>
      </c>
      <c r="AE30" s="359">
        <v>2088</v>
      </c>
      <c r="AF30" s="341" t="s">
        <v>702</v>
      </c>
    </row>
    <row r="31" spans="3:56" ht="18" x14ac:dyDescent="0.35">
      <c r="C31" t="s">
        <v>249</v>
      </c>
      <c r="D31" t="str">
        <f>E30</f>
        <v>2018/19</v>
      </c>
      <c r="E31" t="str">
        <f>F30</f>
        <v>2019/20</v>
      </c>
      <c r="AC31" s="192" t="s">
        <v>669</v>
      </c>
      <c r="AD31" s="174" t="s">
        <v>460</v>
      </c>
      <c r="AE31" s="358">
        <v>1774</v>
      </c>
      <c r="AF31" s="341" t="s">
        <v>702</v>
      </c>
    </row>
    <row r="32" spans="3:56" x14ac:dyDescent="0.25">
      <c r="C32" t="s">
        <v>247</v>
      </c>
      <c r="D32" t="str">
        <f>E31</f>
        <v>2019/20</v>
      </c>
      <c r="AC32" s="360" t="s">
        <v>670</v>
      </c>
      <c r="AD32" s="174" t="s">
        <v>460</v>
      </c>
      <c r="AE32" s="358">
        <v>3922</v>
      </c>
      <c r="AF32" s="193" t="s">
        <v>701</v>
      </c>
    </row>
    <row r="33" spans="3:32" x14ac:dyDescent="0.25">
      <c r="C33" t="s">
        <v>245</v>
      </c>
      <c r="AC33" s="338" t="s">
        <v>786</v>
      </c>
      <c r="AD33" s="174" t="s">
        <v>258</v>
      </c>
      <c r="AE33" s="361">
        <v>1.545E-2</v>
      </c>
      <c r="AF33" s="193" t="s">
        <v>224</v>
      </c>
    </row>
    <row r="34" spans="3:32" x14ac:dyDescent="0.25">
      <c r="AC34" s="338" t="s">
        <v>787</v>
      </c>
      <c r="AD34" s="174" t="s">
        <v>237</v>
      </c>
      <c r="AE34" s="361">
        <v>58.352719999999998</v>
      </c>
      <c r="AF34" s="193" t="s">
        <v>236</v>
      </c>
    </row>
    <row r="35" spans="3:32" x14ac:dyDescent="0.25">
      <c r="AC35" s="338" t="s">
        <v>788</v>
      </c>
      <c r="AD35" s="174" t="s">
        <v>237</v>
      </c>
      <c r="AE35" s="361">
        <v>72.297309999999996</v>
      </c>
      <c r="AF35" s="193" t="s">
        <v>236</v>
      </c>
    </row>
    <row r="36" spans="3:32" x14ac:dyDescent="0.25">
      <c r="AC36" s="338" t="s">
        <v>789</v>
      </c>
      <c r="AD36" s="174" t="s">
        <v>258</v>
      </c>
      <c r="AE36" s="361">
        <v>1.545E-2</v>
      </c>
      <c r="AF36" s="193" t="s">
        <v>224</v>
      </c>
    </row>
    <row r="37" spans="3:32" x14ac:dyDescent="0.25">
      <c r="AC37" s="338" t="s">
        <v>790</v>
      </c>
      <c r="AD37" s="174" t="s">
        <v>258</v>
      </c>
      <c r="AE37" s="361">
        <v>2.1000000000000001E-4</v>
      </c>
      <c r="AF37" s="193" t="s">
        <v>224</v>
      </c>
    </row>
    <row r="38" spans="3:32" x14ac:dyDescent="0.25">
      <c r="AC38" s="338" t="s">
        <v>791</v>
      </c>
      <c r="AD38" s="174" t="s">
        <v>237</v>
      </c>
      <c r="AE38" s="361">
        <v>1.1911499999999999</v>
      </c>
      <c r="AF38" s="193" t="s">
        <v>236</v>
      </c>
    </row>
    <row r="39" spans="3:32" x14ac:dyDescent="0.25">
      <c r="AC39" s="338" t="s">
        <v>792</v>
      </c>
      <c r="AD39" s="174" t="s">
        <v>237</v>
      </c>
      <c r="AE39" s="361">
        <v>0.68691000000000002</v>
      </c>
      <c r="AF39" s="193" t="s">
        <v>236</v>
      </c>
    </row>
    <row r="40" spans="3:32" x14ac:dyDescent="0.25">
      <c r="AC40" s="338" t="s">
        <v>793</v>
      </c>
      <c r="AD40" s="174" t="s">
        <v>258</v>
      </c>
      <c r="AE40" s="361">
        <v>2.0000000000000001E-4</v>
      </c>
      <c r="AF40" s="193" t="s">
        <v>224</v>
      </c>
    </row>
    <row r="41" spans="3:32" x14ac:dyDescent="0.25">
      <c r="AC41" s="338" t="s">
        <v>794</v>
      </c>
      <c r="AD41" s="174" t="s">
        <v>258</v>
      </c>
      <c r="AE41" s="351">
        <v>0.21448</v>
      </c>
      <c r="AF41" s="193" t="s">
        <v>224</v>
      </c>
    </row>
    <row r="42" spans="3:32" x14ac:dyDescent="0.25">
      <c r="AC42" s="338" t="s">
        <v>795</v>
      </c>
      <c r="AD42" s="174" t="s">
        <v>302</v>
      </c>
      <c r="AE42" s="351">
        <v>1.5553699999999999</v>
      </c>
      <c r="AF42" s="340" t="s">
        <v>301</v>
      </c>
    </row>
    <row r="43" spans="3:32" x14ac:dyDescent="0.25">
      <c r="AC43" s="193" t="s">
        <v>292</v>
      </c>
      <c r="AD43" s="174" t="s">
        <v>258</v>
      </c>
      <c r="AE43" s="362">
        <v>0.17261000000000001</v>
      </c>
      <c r="AF43" s="340" t="s">
        <v>224</v>
      </c>
    </row>
    <row r="44" spans="3:32" x14ac:dyDescent="0.25">
      <c r="AC44" s="193" t="s">
        <v>279</v>
      </c>
      <c r="AD44" s="174" t="s">
        <v>258</v>
      </c>
      <c r="AE44" s="363">
        <v>0</v>
      </c>
      <c r="AF44" s="193" t="s">
        <v>224</v>
      </c>
    </row>
    <row r="45" spans="3:32" x14ac:dyDescent="0.25">
      <c r="AC45" s="193" t="s">
        <v>273</v>
      </c>
      <c r="AD45" s="174" t="s">
        <v>258</v>
      </c>
      <c r="AE45" s="363">
        <v>0</v>
      </c>
      <c r="AF45" s="193" t="s">
        <v>272</v>
      </c>
    </row>
    <row r="46" spans="3:32" x14ac:dyDescent="0.25">
      <c r="AC46" s="193" t="s">
        <v>671</v>
      </c>
      <c r="AD46" s="174" t="s">
        <v>237</v>
      </c>
      <c r="AE46" s="364">
        <v>21.317</v>
      </c>
      <c r="AF46" s="193" t="s">
        <v>236</v>
      </c>
    </row>
    <row r="47" spans="3:32" x14ac:dyDescent="0.25">
      <c r="AC47" s="193" t="s">
        <v>256</v>
      </c>
      <c r="AD47" s="174" t="s">
        <v>237</v>
      </c>
      <c r="AE47" s="365">
        <v>437.37200000000001</v>
      </c>
      <c r="AF47" s="193" t="s">
        <v>239</v>
      </c>
    </row>
    <row r="48" spans="3:32" x14ac:dyDescent="0.25">
      <c r="AC48" s="193" t="s">
        <v>254</v>
      </c>
      <c r="AD48" s="174" t="s">
        <v>237</v>
      </c>
      <c r="AE48" s="365">
        <v>458.17599999999999</v>
      </c>
      <c r="AF48" s="193" t="s">
        <v>239</v>
      </c>
    </row>
    <row r="49" spans="29:32" x14ac:dyDescent="0.25">
      <c r="AC49" s="193" t="s">
        <v>252</v>
      </c>
      <c r="AD49" s="174" t="s">
        <v>237</v>
      </c>
      <c r="AE49" s="364">
        <v>10.204000000000001</v>
      </c>
      <c r="AF49" s="193" t="s">
        <v>239</v>
      </c>
    </row>
    <row r="50" spans="29:32" x14ac:dyDescent="0.25">
      <c r="AC50" s="193" t="s">
        <v>672</v>
      </c>
      <c r="AD50" s="174" t="s">
        <v>237</v>
      </c>
      <c r="AE50" s="364">
        <v>21.317</v>
      </c>
      <c r="AF50" s="193" t="s">
        <v>239</v>
      </c>
    </row>
    <row r="51" spans="29:32" x14ac:dyDescent="0.25">
      <c r="AC51" s="193" t="s">
        <v>250</v>
      </c>
      <c r="AD51" s="174" t="s">
        <v>237</v>
      </c>
      <c r="AE51" s="365">
        <v>10.204000000000001</v>
      </c>
      <c r="AF51" s="193" t="s">
        <v>239</v>
      </c>
    </row>
    <row r="52" spans="29:32" x14ac:dyDescent="0.25">
      <c r="AC52" s="193" t="s">
        <v>248</v>
      </c>
      <c r="AD52" s="174" t="s">
        <v>237</v>
      </c>
      <c r="AE52" s="364">
        <v>10.204000000000001</v>
      </c>
      <c r="AF52" s="193" t="s">
        <v>239</v>
      </c>
    </row>
    <row r="53" spans="29:32" x14ac:dyDescent="0.25">
      <c r="AC53" s="193" t="s">
        <v>246</v>
      </c>
      <c r="AD53" s="174" t="s">
        <v>237</v>
      </c>
      <c r="AE53" s="364">
        <v>21.317</v>
      </c>
      <c r="AF53" s="193" t="s">
        <v>239</v>
      </c>
    </row>
    <row r="54" spans="29:32" x14ac:dyDescent="0.25">
      <c r="AC54" s="193" t="s">
        <v>244</v>
      </c>
      <c r="AD54" s="174" t="s">
        <v>237</v>
      </c>
      <c r="AE54" s="364">
        <v>21.317</v>
      </c>
      <c r="AF54" s="193" t="s">
        <v>239</v>
      </c>
    </row>
    <row r="55" spans="29:32" x14ac:dyDescent="0.25">
      <c r="AC55" s="193" t="s">
        <v>243</v>
      </c>
      <c r="AD55" s="174" t="s">
        <v>237</v>
      </c>
      <c r="AE55" s="365">
        <v>21.317</v>
      </c>
      <c r="AF55" s="193" t="s">
        <v>239</v>
      </c>
    </row>
    <row r="56" spans="29:32" x14ac:dyDescent="0.25">
      <c r="AC56" s="193" t="s">
        <v>242</v>
      </c>
      <c r="AD56" s="174" t="s">
        <v>237</v>
      </c>
      <c r="AE56" s="364">
        <v>21.317</v>
      </c>
      <c r="AF56" s="193" t="s">
        <v>239</v>
      </c>
    </row>
    <row r="57" spans="29:32" x14ac:dyDescent="0.25">
      <c r="AC57" s="193" t="s">
        <v>241</v>
      </c>
      <c r="AD57" s="174" t="s">
        <v>237</v>
      </c>
      <c r="AE57" s="364">
        <v>21.317</v>
      </c>
      <c r="AF57" s="193" t="s">
        <v>239</v>
      </c>
    </row>
    <row r="58" spans="29:32" x14ac:dyDescent="0.25">
      <c r="AC58" s="193" t="s">
        <v>673</v>
      </c>
      <c r="AD58" s="174" t="s">
        <v>237</v>
      </c>
      <c r="AE58" s="364">
        <v>21.317</v>
      </c>
      <c r="AF58" s="193" t="s">
        <v>239</v>
      </c>
    </row>
    <row r="59" spans="29:32" x14ac:dyDescent="0.25">
      <c r="AC59" s="193" t="s">
        <v>240</v>
      </c>
      <c r="AD59" s="174" t="s">
        <v>237</v>
      </c>
      <c r="AE59" s="364">
        <v>1.0089999999999999</v>
      </c>
      <c r="AF59" s="193" t="s">
        <v>239</v>
      </c>
    </row>
    <row r="60" spans="29:32" x14ac:dyDescent="0.25">
      <c r="AC60" s="193" t="s">
        <v>238</v>
      </c>
      <c r="AD60" s="174" t="s">
        <v>237</v>
      </c>
      <c r="AE60" s="366">
        <v>21.317</v>
      </c>
      <c r="AF60" s="193" t="s">
        <v>236</v>
      </c>
    </row>
    <row r="61" spans="29:32" x14ac:dyDescent="0.25">
      <c r="AC61" s="193" t="s">
        <v>674</v>
      </c>
      <c r="AD61" s="174" t="s">
        <v>237</v>
      </c>
      <c r="AE61" s="367">
        <v>853.57</v>
      </c>
      <c r="AF61" s="193" t="s">
        <v>236</v>
      </c>
    </row>
    <row r="62" spans="29:32" x14ac:dyDescent="0.25">
      <c r="AC62" s="193" t="s">
        <v>675</v>
      </c>
      <c r="AD62" s="174" t="s">
        <v>237</v>
      </c>
      <c r="AE62" s="365">
        <v>21.317</v>
      </c>
      <c r="AF62" s="193" t="s">
        <v>236</v>
      </c>
    </row>
    <row r="63" spans="29:32" x14ac:dyDescent="0.25">
      <c r="AC63" s="193" t="s">
        <v>676</v>
      </c>
      <c r="AD63" s="174" t="s">
        <v>237</v>
      </c>
      <c r="AE63" s="365">
        <v>21.317</v>
      </c>
      <c r="AF63" s="193" t="s">
        <v>236</v>
      </c>
    </row>
    <row r="64" spans="29:32" x14ac:dyDescent="0.25">
      <c r="AC64" s="193" t="s">
        <v>677</v>
      </c>
      <c r="AD64" s="174" t="s">
        <v>237</v>
      </c>
      <c r="AE64" s="365">
        <v>444.976</v>
      </c>
      <c r="AF64" s="193" t="s">
        <v>236</v>
      </c>
    </row>
    <row r="65" spans="29:32" x14ac:dyDescent="0.25">
      <c r="AC65" s="193" t="s">
        <v>678</v>
      </c>
      <c r="AD65" s="174" t="s">
        <v>237</v>
      </c>
      <c r="AE65" s="368"/>
      <c r="AF65" s="193" t="s">
        <v>703</v>
      </c>
    </row>
    <row r="66" spans="29:32" x14ac:dyDescent="0.25">
      <c r="AC66" s="193" t="s">
        <v>679</v>
      </c>
      <c r="AD66" s="174" t="s">
        <v>237</v>
      </c>
      <c r="AE66" s="368"/>
      <c r="AF66" s="193" t="s">
        <v>704</v>
      </c>
    </row>
    <row r="67" spans="29:32" x14ac:dyDescent="0.25">
      <c r="AC67" s="193" t="s">
        <v>680</v>
      </c>
      <c r="AD67" s="174" t="s">
        <v>237</v>
      </c>
      <c r="AE67" s="368"/>
      <c r="AF67" s="193" t="s">
        <v>704</v>
      </c>
    </row>
    <row r="68" spans="29:32" x14ac:dyDescent="0.25">
      <c r="AC68" s="193" t="s">
        <v>681</v>
      </c>
      <c r="AD68" s="174" t="s">
        <v>237</v>
      </c>
      <c r="AE68" s="368"/>
      <c r="AF68" s="193" t="s">
        <v>703</v>
      </c>
    </row>
    <row r="69" spans="29:32" x14ac:dyDescent="0.25">
      <c r="AC69" s="193" t="s">
        <v>235</v>
      </c>
      <c r="AD69" s="174" t="s">
        <v>226</v>
      </c>
      <c r="AE69" s="356">
        <v>0.24429999999999999</v>
      </c>
      <c r="AF69" s="193" t="s">
        <v>225</v>
      </c>
    </row>
    <row r="70" spans="29:32" x14ac:dyDescent="0.25">
      <c r="AC70" s="193" t="s">
        <v>234</v>
      </c>
      <c r="AD70" s="174" t="s">
        <v>226</v>
      </c>
      <c r="AE70" s="356">
        <v>0.15529999999999999</v>
      </c>
      <c r="AF70" s="193" t="s">
        <v>225</v>
      </c>
    </row>
    <row r="71" spans="29:32" x14ac:dyDescent="0.25">
      <c r="AC71" s="193" t="s">
        <v>682</v>
      </c>
      <c r="AD71" s="174" t="s">
        <v>226</v>
      </c>
      <c r="AE71" s="356">
        <v>0.15298</v>
      </c>
      <c r="AF71" s="193" t="s">
        <v>225</v>
      </c>
    </row>
    <row r="72" spans="29:32" x14ac:dyDescent="0.25">
      <c r="AC72" s="193" t="s">
        <v>683</v>
      </c>
      <c r="AD72" s="174" t="s">
        <v>226</v>
      </c>
      <c r="AE72" s="356">
        <v>0.22947000000000001</v>
      </c>
      <c r="AF72" s="193" t="s">
        <v>225</v>
      </c>
    </row>
    <row r="73" spans="29:32" x14ac:dyDescent="0.25">
      <c r="AC73" s="193" t="s">
        <v>233</v>
      </c>
      <c r="AD73" s="174" t="s">
        <v>226</v>
      </c>
      <c r="AE73" s="356">
        <v>0.19084999999999999</v>
      </c>
      <c r="AF73" s="193" t="s">
        <v>225</v>
      </c>
    </row>
    <row r="74" spans="29:32" x14ac:dyDescent="0.25">
      <c r="AC74" s="193" t="s">
        <v>684</v>
      </c>
      <c r="AD74" s="174" t="s">
        <v>226</v>
      </c>
      <c r="AE74" s="356">
        <v>0.14615</v>
      </c>
      <c r="AF74" s="193" t="s">
        <v>225</v>
      </c>
    </row>
    <row r="75" spans="29:32" x14ac:dyDescent="0.25">
      <c r="AC75" s="193" t="s">
        <v>685</v>
      </c>
      <c r="AD75" s="174" t="s">
        <v>226</v>
      </c>
      <c r="AE75" s="356">
        <v>0.23385</v>
      </c>
      <c r="AF75" s="193" t="s">
        <v>225</v>
      </c>
    </row>
    <row r="76" spans="29:32" x14ac:dyDescent="0.25">
      <c r="AC76" s="193" t="s">
        <v>686</v>
      </c>
      <c r="AD76" s="174" t="s">
        <v>226</v>
      </c>
      <c r="AE76" s="356">
        <v>0.42385</v>
      </c>
      <c r="AF76" s="193" t="s">
        <v>225</v>
      </c>
    </row>
    <row r="77" spans="29:32" x14ac:dyDescent="0.25">
      <c r="AC77" s="192" t="s">
        <v>687</v>
      </c>
      <c r="AD77" s="211" t="s">
        <v>226</v>
      </c>
      <c r="AE77" s="356">
        <v>0.58462000000000003</v>
      </c>
      <c r="AF77" s="192" t="s">
        <v>225</v>
      </c>
    </row>
    <row r="78" spans="29:32" x14ac:dyDescent="0.25">
      <c r="AC78" s="193" t="s">
        <v>688</v>
      </c>
      <c r="AD78" s="174" t="s">
        <v>226</v>
      </c>
      <c r="AE78" s="356">
        <v>0.18181</v>
      </c>
      <c r="AF78" s="193" t="s">
        <v>225</v>
      </c>
    </row>
    <row r="79" spans="29:32" x14ac:dyDescent="0.25">
      <c r="AC79" s="193" t="s">
        <v>689</v>
      </c>
      <c r="AD79" s="174" t="s">
        <v>226</v>
      </c>
      <c r="AE79" s="356">
        <v>0.13924500000000001</v>
      </c>
      <c r="AF79" s="193" t="s">
        <v>225</v>
      </c>
    </row>
    <row r="80" spans="29:32" x14ac:dyDescent="0.25">
      <c r="AC80" s="193" t="s">
        <v>690</v>
      </c>
      <c r="AD80" s="174" t="s">
        <v>226</v>
      </c>
      <c r="AE80" s="356">
        <v>0.22278000000000001</v>
      </c>
      <c r="AF80" s="193" t="s">
        <v>225</v>
      </c>
    </row>
    <row r="81" spans="29:32" x14ac:dyDescent="0.25">
      <c r="AC81" s="193" t="s">
        <v>691</v>
      </c>
      <c r="AD81" s="174" t="s">
        <v>226</v>
      </c>
      <c r="AE81" s="356">
        <v>0.40378999999999998</v>
      </c>
      <c r="AF81" s="193" t="s">
        <v>225</v>
      </c>
    </row>
    <row r="82" spans="29:32" x14ac:dyDescent="0.25">
      <c r="AC82" s="339" t="s">
        <v>692</v>
      </c>
      <c r="AD82" s="174" t="s">
        <v>226</v>
      </c>
      <c r="AE82" s="356">
        <v>0.55694999999999995</v>
      </c>
      <c r="AF82" s="193" t="s">
        <v>225</v>
      </c>
    </row>
    <row r="83" spans="29:32" x14ac:dyDescent="0.25">
      <c r="AC83" s="369" t="s">
        <v>232</v>
      </c>
      <c r="AD83" s="370" t="s">
        <v>226</v>
      </c>
      <c r="AE83" s="371">
        <v>3.6940000000000001E-2</v>
      </c>
      <c r="AF83" s="369" t="s">
        <v>225</v>
      </c>
    </row>
    <row r="84" spans="29:32" x14ac:dyDescent="0.25">
      <c r="AC84" s="192" t="s">
        <v>693</v>
      </c>
      <c r="AD84" s="174" t="s">
        <v>226</v>
      </c>
      <c r="AE84" s="371">
        <v>4.9699999999999996E-3</v>
      </c>
      <c r="AF84" s="193" t="s">
        <v>225</v>
      </c>
    </row>
    <row r="85" spans="29:32" x14ac:dyDescent="0.25">
      <c r="AC85" s="192" t="s">
        <v>694</v>
      </c>
      <c r="AD85" s="174" t="s">
        <v>226</v>
      </c>
      <c r="AE85" s="371">
        <v>2.9909999999999999E-2</v>
      </c>
      <c r="AF85" s="193" t="s">
        <v>225</v>
      </c>
    </row>
    <row r="86" spans="29:32" x14ac:dyDescent="0.25">
      <c r="AC86" s="192" t="s">
        <v>695</v>
      </c>
      <c r="AD86" s="174" t="s">
        <v>226</v>
      </c>
      <c r="AE86" s="371">
        <v>2.75E-2</v>
      </c>
      <c r="AF86" s="193" t="s">
        <v>225</v>
      </c>
    </row>
    <row r="87" spans="29:32" x14ac:dyDescent="0.25">
      <c r="AC87" s="338" t="s">
        <v>696</v>
      </c>
      <c r="AD87" s="174" t="s">
        <v>231</v>
      </c>
      <c r="AE87" s="350">
        <v>0.1714</v>
      </c>
      <c r="AF87" s="193" t="s">
        <v>705</v>
      </c>
    </row>
    <row r="88" spans="29:32" x14ac:dyDescent="0.25">
      <c r="AC88" s="338" t="s">
        <v>696</v>
      </c>
      <c r="AD88" s="174" t="s">
        <v>386</v>
      </c>
      <c r="AE88" s="350">
        <v>0.27583999999999997</v>
      </c>
      <c r="AF88" s="193" t="s">
        <v>706</v>
      </c>
    </row>
    <row r="89" spans="29:32" x14ac:dyDescent="0.25">
      <c r="AC89" s="338" t="s">
        <v>733</v>
      </c>
      <c r="AD89" s="174" t="s">
        <v>231</v>
      </c>
      <c r="AE89" s="371">
        <v>0.16844000000000001</v>
      </c>
      <c r="AF89" s="193" t="s">
        <v>705</v>
      </c>
    </row>
    <row r="90" spans="29:32" x14ac:dyDescent="0.25">
      <c r="AC90" s="338" t="s">
        <v>734</v>
      </c>
      <c r="AD90" s="174" t="s">
        <v>386</v>
      </c>
      <c r="AE90" s="371">
        <v>0.27107999999999999</v>
      </c>
      <c r="AF90" s="193" t="s">
        <v>706</v>
      </c>
    </row>
    <row r="91" spans="29:32" x14ac:dyDescent="0.25">
      <c r="AC91" s="338" t="s">
        <v>735</v>
      </c>
      <c r="AD91" s="174" t="s">
        <v>231</v>
      </c>
      <c r="AE91" s="371">
        <v>0.13721</v>
      </c>
      <c r="AF91" s="193" t="s">
        <v>705</v>
      </c>
    </row>
    <row r="92" spans="29:32" x14ac:dyDescent="0.25">
      <c r="AC92" s="338" t="s">
        <v>736</v>
      </c>
      <c r="AD92" s="174" t="s">
        <v>386</v>
      </c>
      <c r="AE92" s="371">
        <v>0.22081999999999999</v>
      </c>
      <c r="AF92" s="193" t="s">
        <v>706</v>
      </c>
    </row>
    <row r="93" spans="29:32" x14ac:dyDescent="0.25">
      <c r="AC93" s="338" t="s">
        <v>737</v>
      </c>
      <c r="AD93" s="174" t="s">
        <v>231</v>
      </c>
      <c r="AE93" s="371">
        <v>0.16636999999999999</v>
      </c>
      <c r="AF93" s="193" t="s">
        <v>705</v>
      </c>
    </row>
    <row r="94" spans="29:32" x14ac:dyDescent="0.25">
      <c r="AC94" s="338" t="s">
        <v>738</v>
      </c>
      <c r="AD94" s="174" t="s">
        <v>386</v>
      </c>
      <c r="AE94" s="371">
        <v>0.26774999999999999</v>
      </c>
      <c r="AF94" s="193" t="s">
        <v>706</v>
      </c>
    </row>
    <row r="95" spans="29:32" x14ac:dyDescent="0.25">
      <c r="AC95" s="338" t="s">
        <v>739</v>
      </c>
      <c r="AD95" s="174" t="s">
        <v>231</v>
      </c>
      <c r="AE95" s="371">
        <v>0.20419000000000001</v>
      </c>
      <c r="AF95" s="193" t="s">
        <v>705</v>
      </c>
    </row>
    <row r="96" spans="29:32" x14ac:dyDescent="0.25">
      <c r="AC96" s="338" t="s">
        <v>740</v>
      </c>
      <c r="AD96" s="174" t="s">
        <v>386</v>
      </c>
      <c r="AE96" s="371">
        <v>0.32862999999999998</v>
      </c>
      <c r="AF96" s="193" t="s">
        <v>706</v>
      </c>
    </row>
    <row r="97" spans="29:32" x14ac:dyDescent="0.25">
      <c r="AC97" s="338" t="s">
        <v>741</v>
      </c>
      <c r="AD97" s="174" t="s">
        <v>231</v>
      </c>
      <c r="AE97" s="371">
        <v>0.17430000000000001</v>
      </c>
      <c r="AF97" s="193" t="s">
        <v>707</v>
      </c>
    </row>
    <row r="98" spans="29:32" x14ac:dyDescent="0.25">
      <c r="AC98" s="338" t="s">
        <v>742</v>
      </c>
      <c r="AD98" s="174" t="s">
        <v>386</v>
      </c>
      <c r="AE98" s="371">
        <v>0.28051999999999999</v>
      </c>
      <c r="AF98" s="193" t="s">
        <v>706</v>
      </c>
    </row>
    <row r="99" spans="29:32" x14ac:dyDescent="0.25">
      <c r="AC99" s="338" t="s">
        <v>743</v>
      </c>
      <c r="AD99" s="174" t="s">
        <v>231</v>
      </c>
      <c r="AE99" s="371">
        <v>0.14835999999999999</v>
      </c>
      <c r="AF99" s="193" t="s">
        <v>705</v>
      </c>
    </row>
    <row r="100" spans="29:32" x14ac:dyDescent="0.25">
      <c r="AC100" s="338" t="s">
        <v>744</v>
      </c>
      <c r="AD100" s="174" t="s">
        <v>386</v>
      </c>
      <c r="AE100" s="371">
        <v>0.23877000000000001</v>
      </c>
      <c r="AF100" s="193" t="s">
        <v>706</v>
      </c>
    </row>
    <row r="101" spans="29:32" x14ac:dyDescent="0.25">
      <c r="AC101" s="338" t="s">
        <v>745</v>
      </c>
      <c r="AD101" s="174" t="s">
        <v>231</v>
      </c>
      <c r="AE101" s="371">
        <v>0.18659000000000001</v>
      </c>
      <c r="AF101" s="193" t="s">
        <v>705</v>
      </c>
    </row>
    <row r="102" spans="29:32" x14ac:dyDescent="0.25">
      <c r="AC102" s="338" t="s">
        <v>746</v>
      </c>
      <c r="AD102" s="174" t="s">
        <v>386</v>
      </c>
      <c r="AE102" s="371">
        <v>0.30029</v>
      </c>
      <c r="AF102" s="193" t="s">
        <v>706</v>
      </c>
    </row>
    <row r="103" spans="29:32" x14ac:dyDescent="0.25">
      <c r="AC103" s="338" t="s">
        <v>747</v>
      </c>
      <c r="AD103" s="174" t="s">
        <v>231</v>
      </c>
      <c r="AE103" s="371">
        <v>0.27806999999999998</v>
      </c>
      <c r="AF103" s="193" t="s">
        <v>705</v>
      </c>
    </row>
    <row r="104" spans="29:32" x14ac:dyDescent="0.25">
      <c r="AC104" s="338" t="s">
        <v>748</v>
      </c>
      <c r="AD104" s="174" t="s">
        <v>386</v>
      </c>
      <c r="AE104" s="371">
        <v>0.44751999999999997</v>
      </c>
      <c r="AF104" s="193" t="s">
        <v>706</v>
      </c>
    </row>
    <row r="105" spans="29:32" x14ac:dyDescent="0.25">
      <c r="AC105" s="338" t="s">
        <v>749</v>
      </c>
      <c r="AD105" s="174" t="s">
        <v>231</v>
      </c>
      <c r="AE105" s="371">
        <v>0.10274999999999999</v>
      </c>
      <c r="AF105" s="193" t="s">
        <v>705</v>
      </c>
    </row>
    <row r="106" spans="29:32" x14ac:dyDescent="0.25">
      <c r="AC106" s="338" t="s">
        <v>750</v>
      </c>
      <c r="AD106" s="174" t="s">
        <v>386</v>
      </c>
      <c r="AE106" s="371">
        <v>0.16538</v>
      </c>
      <c r="AF106" s="193" t="s">
        <v>706</v>
      </c>
    </row>
    <row r="107" spans="29:32" x14ac:dyDescent="0.25">
      <c r="AC107" s="338" t="s">
        <v>751</v>
      </c>
      <c r="AD107" s="174" t="s">
        <v>231</v>
      </c>
      <c r="AE107" s="371">
        <v>0.10698000000000001</v>
      </c>
      <c r="AF107" s="193" t="s">
        <v>705</v>
      </c>
    </row>
    <row r="108" spans="29:32" x14ac:dyDescent="0.25">
      <c r="AC108" s="338" t="s">
        <v>752</v>
      </c>
      <c r="AD108" s="174" t="s">
        <v>386</v>
      </c>
      <c r="AE108" s="371">
        <v>0.17216000000000001</v>
      </c>
      <c r="AF108" s="193" t="s">
        <v>706</v>
      </c>
    </row>
    <row r="109" spans="29:32" x14ac:dyDescent="0.25">
      <c r="AC109" s="338" t="s">
        <v>753</v>
      </c>
      <c r="AD109" s="174" t="s">
        <v>231</v>
      </c>
      <c r="AE109" s="371">
        <v>0.14480000000000001</v>
      </c>
      <c r="AF109" s="193" t="s">
        <v>705</v>
      </c>
    </row>
    <row r="110" spans="29:32" x14ac:dyDescent="0.25">
      <c r="AC110" s="338" t="s">
        <v>754</v>
      </c>
      <c r="AD110" s="174" t="s">
        <v>386</v>
      </c>
      <c r="AE110" s="371">
        <v>0.23304</v>
      </c>
      <c r="AF110" s="193" t="s">
        <v>706</v>
      </c>
    </row>
    <row r="111" spans="29:32" x14ac:dyDescent="0.25">
      <c r="AC111" s="338" t="s">
        <v>755</v>
      </c>
      <c r="AD111" s="174" t="s">
        <v>231</v>
      </c>
      <c r="AE111" s="371">
        <v>0.11558</v>
      </c>
      <c r="AF111" s="193" t="s">
        <v>705</v>
      </c>
    </row>
    <row r="112" spans="29:32" x14ac:dyDescent="0.25">
      <c r="AC112" s="339" t="s">
        <v>756</v>
      </c>
      <c r="AD112" s="174" t="s">
        <v>386</v>
      </c>
      <c r="AE112" s="371">
        <v>0.18601000000000001</v>
      </c>
      <c r="AF112" s="193" t="s">
        <v>708</v>
      </c>
    </row>
    <row r="113" spans="29:32" x14ac:dyDescent="0.25">
      <c r="AC113" s="338" t="s">
        <v>757</v>
      </c>
      <c r="AD113" s="174" t="s">
        <v>386</v>
      </c>
      <c r="AE113" s="350">
        <v>0.31790000000000002</v>
      </c>
      <c r="AF113" s="193" t="s">
        <v>708</v>
      </c>
    </row>
    <row r="114" spans="29:32" x14ac:dyDescent="0.25">
      <c r="AC114" s="338" t="s">
        <v>758</v>
      </c>
      <c r="AD114" s="174" t="s">
        <v>231</v>
      </c>
      <c r="AE114" s="350">
        <v>0.19753999999999999</v>
      </c>
      <c r="AF114" s="193" t="s">
        <v>707</v>
      </c>
    </row>
    <row r="115" spans="29:32" x14ac:dyDescent="0.25">
      <c r="AC115" s="338" t="s">
        <v>759</v>
      </c>
      <c r="AD115" s="174" t="s">
        <v>231</v>
      </c>
      <c r="AE115" s="372">
        <v>0.14853</v>
      </c>
      <c r="AF115" s="340" t="s">
        <v>230</v>
      </c>
    </row>
    <row r="116" spans="29:32" x14ac:dyDescent="0.25">
      <c r="AC116" s="338" t="s">
        <v>760</v>
      </c>
      <c r="AD116" s="174" t="s">
        <v>386</v>
      </c>
      <c r="AE116" s="372">
        <v>0.23904</v>
      </c>
      <c r="AF116" s="193" t="s">
        <v>708</v>
      </c>
    </row>
    <row r="117" spans="29:32" x14ac:dyDescent="0.25">
      <c r="AC117" s="338" t="s">
        <v>761</v>
      </c>
      <c r="AD117" s="174" t="s">
        <v>231</v>
      </c>
      <c r="AE117" s="372">
        <v>0.189</v>
      </c>
      <c r="AF117" s="340" t="s">
        <v>230</v>
      </c>
    </row>
    <row r="118" spans="29:32" x14ac:dyDescent="0.25">
      <c r="AC118" s="338" t="s">
        <v>762</v>
      </c>
      <c r="AD118" s="174" t="s">
        <v>386</v>
      </c>
      <c r="AE118" s="372">
        <v>0.30415999999999999</v>
      </c>
      <c r="AF118" s="193" t="s">
        <v>708</v>
      </c>
    </row>
    <row r="119" spans="29:32" x14ac:dyDescent="0.25">
      <c r="AC119" s="338" t="s">
        <v>763</v>
      </c>
      <c r="AD119" s="174" t="s">
        <v>231</v>
      </c>
      <c r="AE119" s="372">
        <v>0.27171000000000001</v>
      </c>
      <c r="AF119" s="340" t="s">
        <v>230</v>
      </c>
    </row>
    <row r="120" spans="29:32" x14ac:dyDescent="0.25">
      <c r="AC120" s="338" t="s">
        <v>764</v>
      </c>
      <c r="AD120" s="174" t="s">
        <v>386</v>
      </c>
      <c r="AE120" s="372">
        <v>0.43726999999999999</v>
      </c>
      <c r="AF120" s="340" t="s">
        <v>708</v>
      </c>
    </row>
    <row r="121" spans="29:32" x14ac:dyDescent="0.25">
      <c r="AC121" s="338" t="s">
        <v>765</v>
      </c>
      <c r="AD121" s="174" t="s">
        <v>231</v>
      </c>
      <c r="AE121" s="372">
        <v>0.24709999999999999</v>
      </c>
      <c r="AF121" s="340" t="s">
        <v>230</v>
      </c>
    </row>
    <row r="122" spans="29:32" x14ac:dyDescent="0.25">
      <c r="AC122" s="338" t="s">
        <v>766</v>
      </c>
      <c r="AD122" s="174" t="s">
        <v>386</v>
      </c>
      <c r="AE122" s="372">
        <v>0.39767000000000002</v>
      </c>
      <c r="AF122" s="340" t="s">
        <v>708</v>
      </c>
    </row>
    <row r="123" spans="29:32" x14ac:dyDescent="0.25">
      <c r="AC123" s="338" t="s">
        <v>767</v>
      </c>
      <c r="AD123" s="174" t="s">
        <v>231</v>
      </c>
      <c r="AE123" s="362">
        <v>0.21079000000000001</v>
      </c>
      <c r="AF123" s="340" t="s">
        <v>230</v>
      </c>
    </row>
    <row r="124" spans="29:32" x14ac:dyDescent="0.25">
      <c r="AC124" s="339" t="s">
        <v>768</v>
      </c>
      <c r="AD124" s="174" t="s">
        <v>386</v>
      </c>
      <c r="AE124" s="362">
        <v>0.33922999999999998</v>
      </c>
      <c r="AF124" s="340" t="s">
        <v>708</v>
      </c>
    </row>
    <row r="125" spans="29:32" x14ac:dyDescent="0.25">
      <c r="AC125" s="338" t="s">
        <v>769</v>
      </c>
      <c r="AD125" s="174" t="s">
        <v>231</v>
      </c>
      <c r="AE125" s="362">
        <v>0.20791999999999999</v>
      </c>
      <c r="AF125" s="340" t="s">
        <v>230</v>
      </c>
    </row>
    <row r="126" spans="29:32" x14ac:dyDescent="0.25">
      <c r="AC126" s="338" t="s">
        <v>768</v>
      </c>
      <c r="AD126" s="174" t="s">
        <v>386</v>
      </c>
      <c r="AE126" s="362">
        <v>0.33461000000000002</v>
      </c>
      <c r="AF126" s="340" t="s">
        <v>708</v>
      </c>
    </row>
    <row r="127" spans="29:32" x14ac:dyDescent="0.25">
      <c r="AC127" s="338" t="s">
        <v>770</v>
      </c>
      <c r="AD127" s="174" t="s">
        <v>231</v>
      </c>
      <c r="AE127" s="362">
        <v>0.33276</v>
      </c>
      <c r="AF127" s="340" t="s">
        <v>230</v>
      </c>
    </row>
    <row r="128" spans="29:32" x14ac:dyDescent="0.25">
      <c r="AC128" s="338" t="s">
        <v>771</v>
      </c>
      <c r="AD128" s="174" t="s">
        <v>386</v>
      </c>
      <c r="AE128" s="362">
        <v>0.53552</v>
      </c>
      <c r="AF128" s="340" t="s">
        <v>708</v>
      </c>
    </row>
    <row r="129" spans="29:32" x14ac:dyDescent="0.25">
      <c r="AC129" s="338" t="s">
        <v>772</v>
      </c>
      <c r="AD129" s="174" t="s">
        <v>231</v>
      </c>
      <c r="AE129" s="362">
        <v>0.21962000000000001</v>
      </c>
      <c r="AF129" s="340" t="s">
        <v>230</v>
      </c>
    </row>
    <row r="130" spans="29:32" x14ac:dyDescent="0.25">
      <c r="AC130" s="338" t="s">
        <v>773</v>
      </c>
      <c r="AD130" s="174" t="s">
        <v>386</v>
      </c>
      <c r="AE130" s="362">
        <v>0.35344999999999999</v>
      </c>
      <c r="AF130" s="340" t="s">
        <v>708</v>
      </c>
    </row>
    <row r="131" spans="29:32" x14ac:dyDescent="0.25">
      <c r="AC131" s="338" t="s">
        <v>774</v>
      </c>
      <c r="AD131" s="174" t="s">
        <v>231</v>
      </c>
      <c r="AE131" s="372">
        <v>0.27174999999999999</v>
      </c>
      <c r="AF131" s="340" t="s">
        <v>230</v>
      </c>
    </row>
    <row r="132" spans="29:32" x14ac:dyDescent="0.25">
      <c r="AC132" s="338" t="s">
        <v>775</v>
      </c>
      <c r="AD132" s="174" t="s">
        <v>386</v>
      </c>
      <c r="AE132" s="372">
        <v>0.43734000000000001</v>
      </c>
      <c r="AF132" s="340" t="s">
        <v>708</v>
      </c>
    </row>
    <row r="133" spans="29:32" x14ac:dyDescent="0.25">
      <c r="AC133" s="338" t="s">
        <v>776</v>
      </c>
      <c r="AD133" s="174" t="s">
        <v>231</v>
      </c>
      <c r="AE133" s="372">
        <v>0.24621000000000001</v>
      </c>
      <c r="AF133" s="340" t="s">
        <v>230</v>
      </c>
    </row>
    <row r="134" spans="29:32" x14ac:dyDescent="0.25">
      <c r="AC134" s="338" t="s">
        <v>777</v>
      </c>
      <c r="AD134" s="174" t="s">
        <v>386</v>
      </c>
      <c r="AE134" s="372">
        <v>0.39623000000000003</v>
      </c>
      <c r="AF134" s="340" t="s">
        <v>708</v>
      </c>
    </row>
    <row r="135" spans="29:32" x14ac:dyDescent="0.25">
      <c r="AC135" s="338" t="s">
        <v>778</v>
      </c>
      <c r="AD135" s="174" t="s">
        <v>231</v>
      </c>
      <c r="AE135" s="371">
        <v>0.11337</v>
      </c>
      <c r="AF135" s="340" t="s">
        <v>230</v>
      </c>
    </row>
    <row r="136" spans="29:32" x14ac:dyDescent="0.25">
      <c r="AC136" s="338" t="s">
        <v>779</v>
      </c>
      <c r="AD136" s="174" t="s">
        <v>386</v>
      </c>
      <c r="AE136" s="371">
        <v>0.18245</v>
      </c>
      <c r="AF136" s="340" t="s">
        <v>708</v>
      </c>
    </row>
    <row r="137" spans="29:32" x14ac:dyDescent="0.25">
      <c r="AC137" s="338" t="s">
        <v>780</v>
      </c>
      <c r="AD137" s="174" t="s">
        <v>231</v>
      </c>
      <c r="AE137" s="362">
        <v>0.79076999999999997</v>
      </c>
      <c r="AF137" s="340" t="s">
        <v>230</v>
      </c>
    </row>
    <row r="138" spans="29:32" x14ac:dyDescent="0.25">
      <c r="AC138" s="338" t="s">
        <v>781</v>
      </c>
      <c r="AD138" s="174" t="s">
        <v>386</v>
      </c>
      <c r="AE138" s="362">
        <v>1.2726200000000001</v>
      </c>
      <c r="AF138" s="193" t="s">
        <v>708</v>
      </c>
    </row>
    <row r="139" spans="29:32" x14ac:dyDescent="0.25">
      <c r="AC139" s="338" t="s">
        <v>782</v>
      </c>
      <c r="AD139" s="174" t="s">
        <v>231</v>
      </c>
      <c r="AE139" s="362">
        <v>0.86104999999999998</v>
      </c>
      <c r="AF139" s="340" t="s">
        <v>230</v>
      </c>
    </row>
    <row r="140" spans="29:32" x14ac:dyDescent="0.25">
      <c r="AC140" s="338" t="s">
        <v>783</v>
      </c>
      <c r="AD140" s="174" t="s">
        <v>386</v>
      </c>
      <c r="AE140" s="362">
        <v>1.3857299999999999</v>
      </c>
      <c r="AF140" s="193" t="s">
        <v>708</v>
      </c>
    </row>
    <row r="141" spans="29:32" x14ac:dyDescent="0.25">
      <c r="AC141" s="338" t="s">
        <v>784</v>
      </c>
      <c r="AD141" s="174" t="s">
        <v>231</v>
      </c>
      <c r="AE141" s="362">
        <v>0.83020000000000005</v>
      </c>
      <c r="AF141" s="340" t="s">
        <v>230</v>
      </c>
    </row>
    <row r="142" spans="29:32" x14ac:dyDescent="0.25">
      <c r="AC142" s="338" t="s">
        <v>785</v>
      </c>
      <c r="AD142" s="174" t="s">
        <v>386</v>
      </c>
      <c r="AE142" s="362">
        <v>1.3360799999999999</v>
      </c>
      <c r="AF142" s="340" t="s">
        <v>708</v>
      </c>
    </row>
    <row r="143" spans="29:32" x14ac:dyDescent="0.25">
      <c r="AC143" s="193" t="s">
        <v>229</v>
      </c>
      <c r="AD143" s="174" t="s">
        <v>226</v>
      </c>
      <c r="AE143" s="373">
        <v>0.1195</v>
      </c>
      <c r="AF143" s="193" t="s">
        <v>225</v>
      </c>
    </row>
    <row r="144" spans="29:32" x14ac:dyDescent="0.25">
      <c r="AC144" s="193" t="s">
        <v>697</v>
      </c>
      <c r="AD144" s="174" t="s">
        <v>226</v>
      </c>
      <c r="AE144" s="373">
        <v>2.7320000000000001E-2</v>
      </c>
      <c r="AF144" s="193" t="s">
        <v>225</v>
      </c>
    </row>
    <row r="145" spans="29:32" x14ac:dyDescent="0.25">
      <c r="AC145" s="193" t="s">
        <v>228</v>
      </c>
      <c r="AD145" s="174" t="s">
        <v>226</v>
      </c>
      <c r="AE145" s="349">
        <v>0.20793</v>
      </c>
      <c r="AF145" s="193" t="s">
        <v>225</v>
      </c>
    </row>
    <row r="146" spans="29:32" x14ac:dyDescent="0.25">
      <c r="AC146" s="193" t="s">
        <v>228</v>
      </c>
      <c r="AD146" s="174" t="s">
        <v>231</v>
      </c>
      <c r="AE146" s="349">
        <v>0.31191000000000002</v>
      </c>
      <c r="AF146" s="193" t="s">
        <v>705</v>
      </c>
    </row>
    <row r="147" spans="29:32" x14ac:dyDescent="0.25">
      <c r="AC147" s="193" t="s">
        <v>227</v>
      </c>
      <c r="AD147" s="174" t="s">
        <v>226</v>
      </c>
      <c r="AE147" s="349">
        <v>0.14549000000000001</v>
      </c>
      <c r="AF147" s="193" t="s">
        <v>225</v>
      </c>
    </row>
    <row r="148" spans="29:32" x14ac:dyDescent="0.25">
      <c r="AC148" s="193" t="s">
        <v>698</v>
      </c>
      <c r="AD148" s="174" t="s">
        <v>226</v>
      </c>
      <c r="AE148" s="372">
        <v>2.1829999999999999E-2</v>
      </c>
      <c r="AF148" s="193" t="s">
        <v>225</v>
      </c>
    </row>
    <row r="149" spans="29:32" x14ac:dyDescent="0.25">
      <c r="AC149" s="340" t="s">
        <v>699</v>
      </c>
      <c r="AD149" s="174" t="s">
        <v>226</v>
      </c>
      <c r="AE149" s="372">
        <v>3.62E-3</v>
      </c>
      <c r="AF149" s="193" t="s">
        <v>225</v>
      </c>
    </row>
    <row r="150" spans="29:32" x14ac:dyDescent="0.25">
      <c r="AC150" s="340" t="s">
        <v>700</v>
      </c>
      <c r="AD150" s="174" t="s">
        <v>226</v>
      </c>
      <c r="AE150" s="372">
        <v>2.5049999999999999E-2</v>
      </c>
      <c r="AF150" s="193" t="s">
        <v>225</v>
      </c>
    </row>
    <row r="152" spans="29:32" x14ac:dyDescent="0.25">
      <c r="AC152" s="24">
        <v>2019</v>
      </c>
    </row>
    <row r="153" spans="29:32" x14ac:dyDescent="0.25">
      <c r="AC153" s="193" t="s">
        <v>528</v>
      </c>
      <c r="AD153" s="174" t="s">
        <v>258</v>
      </c>
      <c r="AE153" s="375">
        <v>0.25559999999999999</v>
      </c>
      <c r="AF153" s="340" t="s">
        <v>224</v>
      </c>
    </row>
    <row r="154" spans="29:32" x14ac:dyDescent="0.25">
      <c r="AC154" s="193" t="s">
        <v>505</v>
      </c>
      <c r="AD154" s="174" t="s">
        <v>258</v>
      </c>
      <c r="AE154" s="376">
        <v>2.1700000000000001E-2</v>
      </c>
      <c r="AF154" s="340" t="s">
        <v>224</v>
      </c>
    </row>
    <row r="155" spans="29:32" x14ac:dyDescent="0.25">
      <c r="AC155" s="193" t="s">
        <v>481</v>
      </c>
      <c r="AD155" s="174" t="s">
        <v>258</v>
      </c>
      <c r="AE155" s="377">
        <v>0.18385000000000001</v>
      </c>
      <c r="AF155" s="193" t="s">
        <v>224</v>
      </c>
    </row>
    <row r="156" spans="29:32" x14ac:dyDescent="0.25">
      <c r="AC156" s="338" t="s">
        <v>715</v>
      </c>
      <c r="AD156" s="174" t="s">
        <v>302</v>
      </c>
      <c r="AE156" s="377">
        <v>2.7582100000000001</v>
      </c>
      <c r="AF156" s="193" t="s">
        <v>301</v>
      </c>
    </row>
    <row r="157" spans="29:32" x14ac:dyDescent="0.25">
      <c r="AC157" s="338" t="s">
        <v>716</v>
      </c>
      <c r="AD157" s="174" t="s">
        <v>258</v>
      </c>
      <c r="AE157" s="377">
        <v>0.25675999999999999</v>
      </c>
      <c r="AF157" s="193" t="s">
        <v>224</v>
      </c>
    </row>
    <row r="158" spans="29:32" x14ac:dyDescent="0.25">
      <c r="AC158" s="338" t="s">
        <v>717</v>
      </c>
      <c r="AD158" s="174" t="s">
        <v>237</v>
      </c>
      <c r="AE158" s="378">
        <v>3217.82</v>
      </c>
      <c r="AF158" s="193" t="s">
        <v>239</v>
      </c>
    </row>
    <row r="159" spans="29:32" x14ac:dyDescent="0.25">
      <c r="AC159" s="338" t="s">
        <v>718</v>
      </c>
      <c r="AD159" s="174" t="s">
        <v>258</v>
      </c>
      <c r="AE159" s="377">
        <v>0.26782</v>
      </c>
      <c r="AF159" s="193" t="s">
        <v>224</v>
      </c>
    </row>
    <row r="160" spans="29:32" x14ac:dyDescent="0.25">
      <c r="AC160" s="353" t="s">
        <v>719</v>
      </c>
      <c r="AD160" s="354" t="s">
        <v>237</v>
      </c>
      <c r="AE160" s="378">
        <v>3250.08</v>
      </c>
      <c r="AF160" s="193" t="s">
        <v>239</v>
      </c>
    </row>
    <row r="161" spans="29:32" x14ac:dyDescent="0.25">
      <c r="AC161" s="353" t="s">
        <v>720</v>
      </c>
      <c r="AD161" s="354" t="s">
        <v>302</v>
      </c>
      <c r="AE161" s="377">
        <v>2.7754699999999999</v>
      </c>
      <c r="AF161" s="193" t="s">
        <v>301</v>
      </c>
    </row>
    <row r="162" spans="29:32" x14ac:dyDescent="0.25">
      <c r="AC162" s="353" t="s">
        <v>721</v>
      </c>
      <c r="AD162" s="354" t="s">
        <v>258</v>
      </c>
      <c r="AE162" s="377">
        <v>0.25835999999999998</v>
      </c>
      <c r="AF162" s="193" t="s">
        <v>224</v>
      </c>
    </row>
    <row r="163" spans="29:32" x14ac:dyDescent="0.25">
      <c r="AC163" s="353" t="s">
        <v>722</v>
      </c>
      <c r="AD163" s="354" t="s">
        <v>237</v>
      </c>
      <c r="AE163" s="378">
        <v>3159.55</v>
      </c>
      <c r="AF163" s="193" t="s">
        <v>239</v>
      </c>
    </row>
    <row r="164" spans="29:32" x14ac:dyDescent="0.25">
      <c r="AC164" s="353" t="s">
        <v>723</v>
      </c>
      <c r="AD164" s="354" t="s">
        <v>302</v>
      </c>
      <c r="AE164" s="377">
        <v>3.12209</v>
      </c>
      <c r="AF164" s="193" t="s">
        <v>301</v>
      </c>
    </row>
    <row r="165" spans="29:32" x14ac:dyDescent="0.25">
      <c r="AC165" s="353" t="s">
        <v>724</v>
      </c>
      <c r="AD165" s="354" t="s">
        <v>258</v>
      </c>
      <c r="AE165" s="377">
        <v>0.26297999999999999</v>
      </c>
      <c r="AF165" s="193" t="s">
        <v>224</v>
      </c>
    </row>
    <row r="166" spans="29:32" x14ac:dyDescent="0.25">
      <c r="AC166" s="338" t="s">
        <v>725</v>
      </c>
      <c r="AD166" s="174" t="s">
        <v>302</v>
      </c>
      <c r="AE166" s="377">
        <v>2.5404200000000001</v>
      </c>
      <c r="AF166" s="193" t="s">
        <v>301</v>
      </c>
    </row>
    <row r="167" spans="29:32" x14ac:dyDescent="0.25">
      <c r="AC167" s="338" t="s">
        <v>726</v>
      </c>
      <c r="AD167" s="174" t="s">
        <v>258</v>
      </c>
      <c r="AE167" s="377">
        <v>0.24675</v>
      </c>
      <c r="AF167" s="193" t="s">
        <v>224</v>
      </c>
    </row>
    <row r="168" spans="29:32" x14ac:dyDescent="0.25">
      <c r="AC168" s="338" t="s">
        <v>727</v>
      </c>
      <c r="AD168" s="174" t="s">
        <v>258</v>
      </c>
      <c r="AE168" s="377">
        <v>0.33183000000000001</v>
      </c>
      <c r="AF168" s="193" t="s">
        <v>224</v>
      </c>
    </row>
    <row r="169" spans="29:32" x14ac:dyDescent="0.25">
      <c r="AC169" s="338" t="s">
        <v>728</v>
      </c>
      <c r="AD169" s="174" t="s">
        <v>237</v>
      </c>
      <c r="AE169" s="378">
        <v>2464.9499999999998</v>
      </c>
      <c r="AF169" s="193" t="s">
        <v>239</v>
      </c>
    </row>
    <row r="170" spans="29:32" x14ac:dyDescent="0.25">
      <c r="AC170" s="355" t="s">
        <v>729</v>
      </c>
      <c r="AD170" s="174" t="s">
        <v>302</v>
      </c>
      <c r="AE170" s="377">
        <v>2.2910499999999998</v>
      </c>
      <c r="AF170" s="193" t="s">
        <v>301</v>
      </c>
    </row>
    <row r="171" spans="29:32" x14ac:dyDescent="0.25">
      <c r="AC171" s="355" t="s">
        <v>730</v>
      </c>
      <c r="AD171" s="174" t="s">
        <v>258</v>
      </c>
      <c r="AE171" s="377">
        <v>0.24454999999999999</v>
      </c>
      <c r="AF171" s="193" t="s">
        <v>224</v>
      </c>
    </row>
    <row r="172" spans="29:32" x14ac:dyDescent="0.25">
      <c r="AC172" s="355" t="s">
        <v>731</v>
      </c>
      <c r="AD172" s="174" t="s">
        <v>302</v>
      </c>
      <c r="AE172" s="377">
        <v>2.5430600000000001</v>
      </c>
      <c r="AF172" s="193" t="s">
        <v>301</v>
      </c>
    </row>
    <row r="173" spans="29:32" x14ac:dyDescent="0.25">
      <c r="AC173" s="355" t="s">
        <v>732</v>
      </c>
      <c r="AD173" s="174" t="s">
        <v>258</v>
      </c>
      <c r="AE173" s="377">
        <v>0.24776000000000001</v>
      </c>
      <c r="AF173" s="193" t="s">
        <v>224</v>
      </c>
    </row>
    <row r="174" spans="29:32" x14ac:dyDescent="0.25">
      <c r="AC174" s="193" t="s">
        <v>387</v>
      </c>
      <c r="AD174" s="174" t="s">
        <v>371</v>
      </c>
      <c r="AE174" s="379">
        <v>0.34399999999999997</v>
      </c>
      <c r="AF174" s="193" t="s">
        <v>370</v>
      </c>
    </row>
    <row r="175" spans="29:32" x14ac:dyDescent="0.25">
      <c r="AC175" s="193" t="s">
        <v>372</v>
      </c>
      <c r="AD175" s="174" t="s">
        <v>371</v>
      </c>
      <c r="AE175" s="380">
        <v>0.70799999999999996</v>
      </c>
      <c r="AF175" s="340" t="s">
        <v>370</v>
      </c>
    </row>
    <row r="176" spans="29:32" x14ac:dyDescent="0.25">
      <c r="AC176" s="193" t="s">
        <v>664</v>
      </c>
      <c r="AD176" s="174" t="s">
        <v>302</v>
      </c>
      <c r="AE176" s="377">
        <v>2.5941100000000001</v>
      </c>
      <c r="AF176" s="193" t="s">
        <v>301</v>
      </c>
    </row>
    <row r="177" spans="29:32" x14ac:dyDescent="0.25">
      <c r="AC177" s="193" t="s">
        <v>665</v>
      </c>
      <c r="AD177" s="174" t="s">
        <v>302</v>
      </c>
      <c r="AE177" s="377">
        <v>2.6869700000000001</v>
      </c>
      <c r="AF177" s="193" t="s">
        <v>301</v>
      </c>
    </row>
    <row r="178" spans="29:32" x14ac:dyDescent="0.25">
      <c r="AC178" s="193" t="s">
        <v>666</v>
      </c>
      <c r="AD178" s="174" t="s">
        <v>302</v>
      </c>
      <c r="AE178" s="377">
        <v>2.2090399999999999</v>
      </c>
      <c r="AF178" s="193" t="s">
        <v>301</v>
      </c>
    </row>
    <row r="179" spans="29:32" x14ac:dyDescent="0.25">
      <c r="AC179" s="192" t="s">
        <v>667</v>
      </c>
      <c r="AD179" s="174" t="s">
        <v>460</v>
      </c>
      <c r="AE179" s="381">
        <v>1430</v>
      </c>
      <c r="AF179" s="193" t="s">
        <v>701</v>
      </c>
    </row>
    <row r="180" spans="29:32" ht="18" x14ac:dyDescent="0.35">
      <c r="AC180" s="192" t="s">
        <v>668</v>
      </c>
      <c r="AD180" s="174" t="s">
        <v>460</v>
      </c>
      <c r="AE180" s="382">
        <v>2088</v>
      </c>
      <c r="AF180" s="341" t="s">
        <v>702</v>
      </c>
    </row>
    <row r="181" spans="29:32" ht="18" x14ac:dyDescent="0.35">
      <c r="AC181" s="192" t="s">
        <v>669</v>
      </c>
      <c r="AD181" s="174" t="s">
        <v>460</v>
      </c>
      <c r="AE181" s="381">
        <v>1774</v>
      </c>
      <c r="AF181" s="341" t="s">
        <v>702</v>
      </c>
    </row>
    <row r="182" spans="29:32" x14ac:dyDescent="0.25">
      <c r="AC182" s="360" t="s">
        <v>670</v>
      </c>
      <c r="AD182" s="174" t="s">
        <v>460</v>
      </c>
      <c r="AE182" s="381">
        <v>3922</v>
      </c>
      <c r="AF182" s="193" t="s">
        <v>701</v>
      </c>
    </row>
    <row r="183" spans="29:32" x14ac:dyDescent="0.25">
      <c r="AC183" s="338" t="s">
        <v>786</v>
      </c>
      <c r="AD183" s="174" t="s">
        <v>258</v>
      </c>
      <c r="AE183" s="383">
        <v>1.5630000000000002E-2</v>
      </c>
      <c r="AF183" s="193" t="s">
        <v>224</v>
      </c>
    </row>
    <row r="184" spans="29:32" x14ac:dyDescent="0.25">
      <c r="AC184" s="338" t="s">
        <v>787</v>
      </c>
      <c r="AD184" s="174" t="s">
        <v>237</v>
      </c>
      <c r="AE184" s="383">
        <v>59.029020000000003</v>
      </c>
      <c r="AF184" s="193" t="s">
        <v>236</v>
      </c>
    </row>
    <row r="185" spans="29:32" x14ac:dyDescent="0.25">
      <c r="AC185" s="338" t="s">
        <v>788</v>
      </c>
      <c r="AD185" s="174" t="s">
        <v>237</v>
      </c>
      <c r="AE185" s="383">
        <v>73.135230000000007</v>
      </c>
      <c r="AF185" s="193" t="s">
        <v>236</v>
      </c>
    </row>
    <row r="186" spans="29:32" x14ac:dyDescent="0.25">
      <c r="AC186" s="338" t="s">
        <v>789</v>
      </c>
      <c r="AD186" s="174" t="s">
        <v>258</v>
      </c>
      <c r="AE186" s="383">
        <v>1.5630000000000002E-2</v>
      </c>
      <c r="AF186" s="193" t="s">
        <v>224</v>
      </c>
    </row>
    <row r="187" spans="29:32" x14ac:dyDescent="0.25">
      <c r="AC187" s="338" t="s">
        <v>790</v>
      </c>
      <c r="AD187" s="174" t="s">
        <v>258</v>
      </c>
      <c r="AE187" s="383">
        <v>2.1000000000000001E-4</v>
      </c>
      <c r="AF187" s="193" t="s">
        <v>224</v>
      </c>
    </row>
    <row r="188" spans="29:32" x14ac:dyDescent="0.25">
      <c r="AC188" s="338" t="s">
        <v>791</v>
      </c>
      <c r="AD188" s="174" t="s">
        <v>237</v>
      </c>
      <c r="AE188" s="383">
        <v>1.1483699999999999</v>
      </c>
      <c r="AF188" s="193" t="s">
        <v>236</v>
      </c>
    </row>
    <row r="189" spans="29:32" x14ac:dyDescent="0.25">
      <c r="AC189" s="338" t="s">
        <v>792</v>
      </c>
      <c r="AD189" s="174" t="s">
        <v>237</v>
      </c>
      <c r="AE189" s="383">
        <v>0.69342999999999999</v>
      </c>
      <c r="AF189" s="193" t="s">
        <v>236</v>
      </c>
    </row>
    <row r="190" spans="29:32" x14ac:dyDescent="0.25">
      <c r="AC190" s="338" t="s">
        <v>793</v>
      </c>
      <c r="AD190" s="174" t="s">
        <v>258</v>
      </c>
      <c r="AE190" s="383">
        <v>2.0000000000000001E-4</v>
      </c>
      <c r="AF190" s="193" t="s">
        <v>224</v>
      </c>
    </row>
    <row r="191" spans="29:32" x14ac:dyDescent="0.25">
      <c r="AC191" s="338" t="s">
        <v>794</v>
      </c>
      <c r="AD191" s="174" t="s">
        <v>258</v>
      </c>
      <c r="AE191" s="377">
        <v>0.21446999999999999</v>
      </c>
      <c r="AF191" s="193" t="s">
        <v>224</v>
      </c>
    </row>
    <row r="192" spans="29:32" x14ac:dyDescent="0.25">
      <c r="AC192" s="338" t="s">
        <v>795</v>
      </c>
      <c r="AD192" s="174" t="s">
        <v>302</v>
      </c>
      <c r="AE192" s="377">
        <v>1.5226</v>
      </c>
      <c r="AF192" s="340" t="s">
        <v>301</v>
      </c>
    </row>
    <row r="193" spans="29:32" x14ac:dyDescent="0.25">
      <c r="AC193" s="193" t="s">
        <v>292</v>
      </c>
      <c r="AD193" s="174" t="s">
        <v>258</v>
      </c>
      <c r="AE193" s="384">
        <v>0.17605999999999999</v>
      </c>
      <c r="AF193" s="340" t="s">
        <v>224</v>
      </c>
    </row>
    <row r="194" spans="29:32" x14ac:dyDescent="0.25">
      <c r="AC194" s="193" t="s">
        <v>279</v>
      </c>
      <c r="AD194" s="174" t="s">
        <v>258</v>
      </c>
      <c r="AE194" s="385">
        <v>0</v>
      </c>
      <c r="AF194" s="193" t="s">
        <v>224</v>
      </c>
    </row>
    <row r="195" spans="29:32" x14ac:dyDescent="0.25">
      <c r="AC195" s="193" t="s">
        <v>273</v>
      </c>
      <c r="AD195" s="174" t="s">
        <v>258</v>
      </c>
      <c r="AE195" s="385">
        <v>0</v>
      </c>
      <c r="AF195" s="193" t="s">
        <v>272</v>
      </c>
    </row>
    <row r="196" spans="29:32" x14ac:dyDescent="0.25">
      <c r="AC196" s="193" t="s">
        <v>671</v>
      </c>
      <c r="AD196" s="174" t="s">
        <v>237</v>
      </c>
      <c r="AE196" s="386">
        <v>64.636499999999998</v>
      </c>
      <c r="AF196" s="193" t="s">
        <v>236</v>
      </c>
    </row>
    <row r="197" spans="29:32" x14ac:dyDescent="0.25">
      <c r="AC197" s="193" t="s">
        <v>256</v>
      </c>
      <c r="AD197" s="174" t="s">
        <v>237</v>
      </c>
      <c r="AE197" s="387">
        <v>586.51379999999995</v>
      </c>
      <c r="AF197" s="193" t="s">
        <v>239</v>
      </c>
    </row>
    <row r="198" spans="29:32" x14ac:dyDescent="0.25">
      <c r="AC198" s="193" t="s">
        <v>254</v>
      </c>
      <c r="AD198" s="174" t="s">
        <v>237</v>
      </c>
      <c r="AE198" s="387">
        <v>99.759200000000007</v>
      </c>
      <c r="AF198" s="193" t="s">
        <v>239</v>
      </c>
    </row>
    <row r="199" spans="29:32" x14ac:dyDescent="0.25">
      <c r="AC199" s="193" t="s">
        <v>252</v>
      </c>
      <c r="AD199" s="174" t="s">
        <v>237</v>
      </c>
      <c r="AE199" s="386">
        <v>10.203900000000001</v>
      </c>
      <c r="AF199" s="193" t="s">
        <v>239</v>
      </c>
    </row>
    <row r="200" spans="29:32" x14ac:dyDescent="0.25">
      <c r="AC200" s="193" t="s">
        <v>672</v>
      </c>
      <c r="AD200" s="174" t="s">
        <v>237</v>
      </c>
      <c r="AE200" s="386">
        <v>21.3538</v>
      </c>
      <c r="AF200" s="193" t="s">
        <v>239</v>
      </c>
    </row>
    <row r="201" spans="29:32" x14ac:dyDescent="0.25">
      <c r="AC201" s="193" t="s">
        <v>250</v>
      </c>
      <c r="AD201" s="174" t="s">
        <v>237</v>
      </c>
      <c r="AE201" s="387">
        <v>10.203900000000001</v>
      </c>
      <c r="AF201" s="193" t="s">
        <v>239</v>
      </c>
    </row>
    <row r="202" spans="29:32" x14ac:dyDescent="0.25">
      <c r="AC202" s="193" t="s">
        <v>248</v>
      </c>
      <c r="AD202" s="174" t="s">
        <v>237</v>
      </c>
      <c r="AE202" s="386">
        <v>10.203900000000001</v>
      </c>
      <c r="AF202" s="193" t="s">
        <v>239</v>
      </c>
    </row>
    <row r="203" spans="29:32" x14ac:dyDescent="0.25">
      <c r="AC203" s="193" t="s">
        <v>246</v>
      </c>
      <c r="AD203" s="174" t="s">
        <v>237</v>
      </c>
      <c r="AE203" s="386">
        <v>21.3538</v>
      </c>
      <c r="AF203" s="193" t="s">
        <v>239</v>
      </c>
    </row>
    <row r="204" spans="29:32" x14ac:dyDescent="0.25">
      <c r="AC204" s="193" t="s">
        <v>244</v>
      </c>
      <c r="AD204" s="174" t="s">
        <v>237</v>
      </c>
      <c r="AE204" s="386">
        <v>21.3538</v>
      </c>
      <c r="AF204" s="193" t="s">
        <v>239</v>
      </c>
    </row>
    <row r="205" spans="29:32" x14ac:dyDescent="0.25">
      <c r="AC205" s="193" t="s">
        <v>243</v>
      </c>
      <c r="AD205" s="174" t="s">
        <v>237</v>
      </c>
      <c r="AE205" s="387">
        <v>21.3538</v>
      </c>
      <c r="AF205" s="193" t="s">
        <v>239</v>
      </c>
    </row>
    <row r="206" spans="29:32" x14ac:dyDescent="0.25">
      <c r="AC206" s="193" t="s">
        <v>242</v>
      </c>
      <c r="AD206" s="174" t="s">
        <v>237</v>
      </c>
      <c r="AE206" s="386">
        <v>21.3538</v>
      </c>
      <c r="AF206" s="193" t="s">
        <v>239</v>
      </c>
    </row>
    <row r="207" spans="29:32" x14ac:dyDescent="0.25">
      <c r="AC207" s="193" t="s">
        <v>241</v>
      </c>
      <c r="AD207" s="174" t="s">
        <v>237</v>
      </c>
      <c r="AE207" s="386">
        <v>21.3538</v>
      </c>
      <c r="AF207" s="193" t="s">
        <v>239</v>
      </c>
    </row>
    <row r="208" spans="29:32" x14ac:dyDescent="0.25">
      <c r="AC208" s="193" t="s">
        <v>673</v>
      </c>
      <c r="AD208" s="174" t="s">
        <v>237</v>
      </c>
      <c r="AE208" s="386">
        <v>21.3538</v>
      </c>
      <c r="AF208" s="193" t="s">
        <v>239</v>
      </c>
    </row>
    <row r="209" spans="29:32" x14ac:dyDescent="0.25">
      <c r="AC209" s="193" t="s">
        <v>240</v>
      </c>
      <c r="AD209" s="174" t="s">
        <v>237</v>
      </c>
      <c r="AE209" s="386">
        <v>1.37</v>
      </c>
      <c r="AF209" s="193" t="s">
        <v>239</v>
      </c>
    </row>
    <row r="210" spans="29:32" x14ac:dyDescent="0.25">
      <c r="AC210" s="193" t="s">
        <v>238</v>
      </c>
      <c r="AD210" s="174" t="s">
        <v>237</v>
      </c>
      <c r="AE210" s="388">
        <v>21.353999999999999</v>
      </c>
      <c r="AF210" s="193" t="s">
        <v>236</v>
      </c>
    </row>
    <row r="211" spans="29:32" x14ac:dyDescent="0.25">
      <c r="AC211" s="193" t="s">
        <v>674</v>
      </c>
      <c r="AD211" s="174" t="s">
        <v>237</v>
      </c>
      <c r="AE211" s="389">
        <v>870.10270000000003</v>
      </c>
      <c r="AF211" s="193" t="s">
        <v>236</v>
      </c>
    </row>
    <row r="212" spans="29:32" x14ac:dyDescent="0.25">
      <c r="AC212" s="193" t="s">
        <v>675</v>
      </c>
      <c r="AD212" s="174" t="s">
        <v>237</v>
      </c>
      <c r="AE212" s="387">
        <v>21.3538</v>
      </c>
      <c r="AF212" s="193" t="s">
        <v>236</v>
      </c>
    </row>
    <row r="213" spans="29:32" x14ac:dyDescent="0.25">
      <c r="AC213" s="193" t="s">
        <v>676</v>
      </c>
      <c r="AD213" s="174" t="s">
        <v>237</v>
      </c>
      <c r="AE213" s="387">
        <v>21.3538</v>
      </c>
      <c r="AF213" s="193" t="s">
        <v>236</v>
      </c>
    </row>
    <row r="214" spans="29:32" x14ac:dyDescent="0.25">
      <c r="AC214" s="193" t="s">
        <v>677</v>
      </c>
      <c r="AD214" s="174" t="s">
        <v>237</v>
      </c>
      <c r="AE214" s="387">
        <v>445.02780000000001</v>
      </c>
      <c r="AF214" s="193" t="s">
        <v>236</v>
      </c>
    </row>
    <row r="215" spans="29:32" x14ac:dyDescent="0.25">
      <c r="AC215" s="193" t="s">
        <v>678</v>
      </c>
      <c r="AD215" s="174" t="s">
        <v>237</v>
      </c>
      <c r="AE215" s="390">
        <v>1000</v>
      </c>
      <c r="AF215" s="193" t="s">
        <v>703</v>
      </c>
    </row>
    <row r="216" spans="29:32" x14ac:dyDescent="0.25">
      <c r="AC216" s="193" t="s">
        <v>679</v>
      </c>
      <c r="AD216" s="174" t="s">
        <v>237</v>
      </c>
      <c r="AE216" s="390">
        <v>273</v>
      </c>
      <c r="AF216" s="193" t="s">
        <v>704</v>
      </c>
    </row>
    <row r="217" spans="29:32" x14ac:dyDescent="0.25">
      <c r="AC217" s="193" t="s">
        <v>680</v>
      </c>
      <c r="AD217" s="174" t="s">
        <v>237</v>
      </c>
      <c r="AE217" s="390">
        <v>297</v>
      </c>
      <c r="AF217" s="193" t="s">
        <v>704</v>
      </c>
    </row>
    <row r="218" spans="29:32" x14ac:dyDescent="0.25">
      <c r="AC218" s="193" t="s">
        <v>681</v>
      </c>
      <c r="AD218" s="174" t="s">
        <v>237</v>
      </c>
      <c r="AE218" s="390">
        <v>1000</v>
      </c>
      <c r="AF218" s="193" t="s">
        <v>703</v>
      </c>
    </row>
    <row r="219" spans="29:32" x14ac:dyDescent="0.25">
      <c r="AC219" s="193" t="s">
        <v>235</v>
      </c>
      <c r="AD219" s="174" t="s">
        <v>226</v>
      </c>
      <c r="AE219" s="391">
        <v>0.25492999999999999</v>
      </c>
      <c r="AF219" s="193" t="s">
        <v>225</v>
      </c>
    </row>
    <row r="220" spans="29:32" x14ac:dyDescent="0.25">
      <c r="AC220" s="193" t="s">
        <v>234</v>
      </c>
      <c r="AD220" s="174" t="s">
        <v>226</v>
      </c>
      <c r="AE220" s="391">
        <v>0.15832000000000002</v>
      </c>
      <c r="AF220" s="193" t="s">
        <v>225</v>
      </c>
    </row>
    <row r="221" spans="29:32" x14ac:dyDescent="0.25">
      <c r="AC221" s="193" t="s">
        <v>682</v>
      </c>
      <c r="AD221" s="174" t="s">
        <v>226</v>
      </c>
      <c r="AE221" s="391">
        <v>0.15573000000000001</v>
      </c>
      <c r="AF221" s="193" t="s">
        <v>225</v>
      </c>
    </row>
    <row r="222" spans="29:32" x14ac:dyDescent="0.25">
      <c r="AC222" s="193" t="s">
        <v>683</v>
      </c>
      <c r="AD222" s="174" t="s">
        <v>226</v>
      </c>
      <c r="AE222" s="391">
        <v>0.2336</v>
      </c>
      <c r="AF222" s="193" t="s">
        <v>225</v>
      </c>
    </row>
    <row r="223" spans="29:32" x14ac:dyDescent="0.25">
      <c r="AC223" s="193" t="s">
        <v>233</v>
      </c>
      <c r="AD223" s="174" t="s">
        <v>226</v>
      </c>
      <c r="AE223" s="391">
        <v>0.19562000000000002</v>
      </c>
      <c r="AF223" s="193" t="s">
        <v>225</v>
      </c>
    </row>
    <row r="224" spans="29:32" x14ac:dyDescent="0.25">
      <c r="AC224" s="193" t="s">
        <v>684</v>
      </c>
      <c r="AD224" s="174" t="s">
        <v>226</v>
      </c>
      <c r="AE224" s="391">
        <v>0.14981</v>
      </c>
      <c r="AF224" s="193" t="s">
        <v>225</v>
      </c>
    </row>
    <row r="225" spans="29:32" x14ac:dyDescent="0.25">
      <c r="AC225" s="193" t="s">
        <v>685</v>
      </c>
      <c r="AD225" s="174" t="s">
        <v>226</v>
      </c>
      <c r="AE225" s="391">
        <v>0.2397</v>
      </c>
      <c r="AF225" s="193" t="s">
        <v>225</v>
      </c>
    </row>
    <row r="226" spans="29:32" x14ac:dyDescent="0.25">
      <c r="AC226" s="193" t="s">
        <v>686</v>
      </c>
      <c r="AD226" s="174" t="s">
        <v>226</v>
      </c>
      <c r="AE226" s="391">
        <v>0.43446000000000001</v>
      </c>
      <c r="AF226" s="193" t="s">
        <v>225</v>
      </c>
    </row>
    <row r="227" spans="29:32" x14ac:dyDescent="0.25">
      <c r="AC227" s="192" t="s">
        <v>687</v>
      </c>
      <c r="AD227" s="211" t="s">
        <v>226</v>
      </c>
      <c r="AE227" s="391">
        <v>0.59925000000000006</v>
      </c>
      <c r="AF227" s="192" t="s">
        <v>225</v>
      </c>
    </row>
    <row r="228" spans="29:32" x14ac:dyDescent="0.25">
      <c r="AC228" s="193" t="s">
        <v>688</v>
      </c>
      <c r="AD228" s="174" t="s">
        <v>226</v>
      </c>
      <c r="AE228" s="391">
        <v>0.18078000000000002</v>
      </c>
      <c r="AF228" s="193" t="s">
        <v>225</v>
      </c>
    </row>
    <row r="229" spans="29:32" x14ac:dyDescent="0.25">
      <c r="AC229" s="193" t="s">
        <v>689</v>
      </c>
      <c r="AD229" s="174" t="s">
        <v>226</v>
      </c>
      <c r="AE229" s="391">
        <v>0.13844530000000002</v>
      </c>
      <c r="AF229" s="193" t="s">
        <v>225</v>
      </c>
    </row>
    <row r="230" spans="29:32" x14ac:dyDescent="0.25">
      <c r="AC230" s="193" t="s">
        <v>690</v>
      </c>
      <c r="AD230" s="174" t="s">
        <v>226</v>
      </c>
      <c r="AE230" s="391">
        <v>0.22151000000000001</v>
      </c>
      <c r="AF230" s="193" t="s">
        <v>225</v>
      </c>
    </row>
    <row r="231" spans="29:32" x14ac:dyDescent="0.25">
      <c r="AC231" s="193" t="s">
        <v>691</v>
      </c>
      <c r="AD231" s="174" t="s">
        <v>226</v>
      </c>
      <c r="AE231" s="391">
        <v>0.40149000000000001</v>
      </c>
      <c r="AF231" s="193" t="s">
        <v>225</v>
      </c>
    </row>
    <row r="232" spans="29:32" x14ac:dyDescent="0.25">
      <c r="AC232" s="339" t="s">
        <v>692</v>
      </c>
      <c r="AD232" s="174" t="s">
        <v>226</v>
      </c>
      <c r="AE232" s="391">
        <v>0.55376000000000003</v>
      </c>
      <c r="AF232" s="193" t="s">
        <v>225</v>
      </c>
    </row>
    <row r="233" spans="29:32" x14ac:dyDescent="0.25">
      <c r="AC233" s="369" t="s">
        <v>232</v>
      </c>
      <c r="AD233" s="370" t="s">
        <v>226</v>
      </c>
      <c r="AE233" s="375">
        <v>4.1149999999999999E-2</v>
      </c>
      <c r="AF233" s="369" t="s">
        <v>225</v>
      </c>
    </row>
    <row r="234" spans="29:32" x14ac:dyDescent="0.25">
      <c r="AC234" s="192" t="s">
        <v>693</v>
      </c>
      <c r="AD234" s="174" t="s">
        <v>226</v>
      </c>
      <c r="AE234" s="375">
        <v>5.9699999999999996E-3</v>
      </c>
      <c r="AF234" s="193" t="s">
        <v>225</v>
      </c>
    </row>
    <row r="235" spans="29:32" x14ac:dyDescent="0.25">
      <c r="AC235" s="192" t="s">
        <v>694</v>
      </c>
      <c r="AD235" s="174" t="s">
        <v>226</v>
      </c>
      <c r="AE235" s="375">
        <v>3.508E-2</v>
      </c>
      <c r="AF235" s="193" t="s">
        <v>225</v>
      </c>
    </row>
    <row r="236" spans="29:32" x14ac:dyDescent="0.25">
      <c r="AC236" s="192" t="s">
        <v>695</v>
      </c>
      <c r="AD236" s="174" t="s">
        <v>226</v>
      </c>
      <c r="AE236" s="375">
        <v>3.0839999999999999E-2</v>
      </c>
      <c r="AF236" s="193" t="s">
        <v>225</v>
      </c>
    </row>
    <row r="237" spans="29:32" x14ac:dyDescent="0.25">
      <c r="AC237" s="338" t="s">
        <v>696</v>
      </c>
      <c r="AD237" s="174" t="s">
        <v>231</v>
      </c>
      <c r="AE237" s="376">
        <v>0.17710000000000001</v>
      </c>
      <c r="AF237" s="193" t="s">
        <v>705</v>
      </c>
    </row>
    <row r="238" spans="29:32" x14ac:dyDescent="0.25">
      <c r="AC238" s="338" t="s">
        <v>696</v>
      </c>
      <c r="AD238" s="174" t="s">
        <v>386</v>
      </c>
      <c r="AE238" s="376">
        <v>0.28502</v>
      </c>
      <c r="AF238" s="193" t="s">
        <v>706</v>
      </c>
    </row>
    <row r="239" spans="29:32" x14ac:dyDescent="0.25">
      <c r="AC239" s="338" t="s">
        <v>733</v>
      </c>
      <c r="AD239" s="174" t="s">
        <v>231</v>
      </c>
      <c r="AE239" s="375">
        <v>0.17335999999999999</v>
      </c>
      <c r="AF239" s="193" t="s">
        <v>705</v>
      </c>
    </row>
    <row r="240" spans="29:32" x14ac:dyDescent="0.25">
      <c r="AC240" s="338" t="s">
        <v>734</v>
      </c>
      <c r="AD240" s="174" t="s">
        <v>386</v>
      </c>
      <c r="AE240" s="375">
        <v>0.27900999999999998</v>
      </c>
      <c r="AF240" s="193" t="s">
        <v>706</v>
      </c>
    </row>
    <row r="241" spans="29:32" x14ac:dyDescent="0.25">
      <c r="AC241" s="338" t="s">
        <v>735</v>
      </c>
      <c r="AD241" s="174" t="s">
        <v>231</v>
      </c>
      <c r="AE241" s="375">
        <v>0.14208000000000001</v>
      </c>
      <c r="AF241" s="193" t="s">
        <v>705</v>
      </c>
    </row>
    <row r="242" spans="29:32" x14ac:dyDescent="0.25">
      <c r="AC242" s="338" t="s">
        <v>736</v>
      </c>
      <c r="AD242" s="174" t="s">
        <v>386</v>
      </c>
      <c r="AE242" s="375">
        <v>0.22868000000000002</v>
      </c>
      <c r="AF242" s="193" t="s">
        <v>706</v>
      </c>
    </row>
    <row r="243" spans="29:32" x14ac:dyDescent="0.25">
      <c r="AC243" s="338" t="s">
        <v>737</v>
      </c>
      <c r="AD243" s="174" t="s">
        <v>231</v>
      </c>
      <c r="AE243" s="375">
        <v>0.17061000000000001</v>
      </c>
      <c r="AF243" s="193" t="s">
        <v>705</v>
      </c>
    </row>
    <row r="244" spans="29:32" x14ac:dyDescent="0.25">
      <c r="AC244" s="338" t="s">
        <v>738</v>
      </c>
      <c r="AD244" s="174" t="s">
        <v>386</v>
      </c>
      <c r="AE244" s="375">
        <v>0.27459</v>
      </c>
      <c r="AF244" s="193" t="s">
        <v>706</v>
      </c>
    </row>
    <row r="245" spans="29:32" x14ac:dyDescent="0.25">
      <c r="AC245" s="338" t="s">
        <v>739</v>
      </c>
      <c r="AD245" s="174" t="s">
        <v>231</v>
      </c>
      <c r="AE245" s="375">
        <v>0.20946999999999999</v>
      </c>
      <c r="AF245" s="193" t="s">
        <v>705</v>
      </c>
    </row>
    <row r="246" spans="29:32" x14ac:dyDescent="0.25">
      <c r="AC246" s="338" t="s">
        <v>740</v>
      </c>
      <c r="AD246" s="174" t="s">
        <v>386</v>
      </c>
      <c r="AE246" s="375">
        <v>0.33712999999999999</v>
      </c>
      <c r="AF246" s="193" t="s">
        <v>706</v>
      </c>
    </row>
    <row r="247" spans="29:32" x14ac:dyDescent="0.25">
      <c r="AC247" s="338" t="s">
        <v>741</v>
      </c>
      <c r="AD247" s="174" t="s">
        <v>231</v>
      </c>
      <c r="AE247" s="375">
        <v>0.18084</v>
      </c>
      <c r="AF247" s="193" t="s">
        <v>707</v>
      </c>
    </row>
    <row r="248" spans="29:32" x14ac:dyDescent="0.25">
      <c r="AC248" s="338" t="s">
        <v>742</v>
      </c>
      <c r="AD248" s="174" t="s">
        <v>386</v>
      </c>
      <c r="AE248" s="375">
        <v>0.29103000000000001</v>
      </c>
      <c r="AF248" s="193" t="s">
        <v>706</v>
      </c>
    </row>
    <row r="249" spans="29:32" x14ac:dyDescent="0.25">
      <c r="AC249" s="338" t="s">
        <v>743</v>
      </c>
      <c r="AD249" s="174" t="s">
        <v>231</v>
      </c>
      <c r="AE249" s="375">
        <v>0.15371000000000001</v>
      </c>
      <c r="AF249" s="193" t="s">
        <v>705</v>
      </c>
    </row>
    <row r="250" spans="29:32" x14ac:dyDescent="0.25">
      <c r="AC250" s="338" t="s">
        <v>744</v>
      </c>
      <c r="AD250" s="174" t="s">
        <v>386</v>
      </c>
      <c r="AE250" s="375">
        <v>0.24736</v>
      </c>
      <c r="AF250" s="193" t="s">
        <v>706</v>
      </c>
    </row>
    <row r="251" spans="29:32" x14ac:dyDescent="0.25">
      <c r="AC251" s="338" t="s">
        <v>745</v>
      </c>
      <c r="AD251" s="174" t="s">
        <v>231</v>
      </c>
      <c r="AE251" s="375">
        <v>0.19228000000000001</v>
      </c>
      <c r="AF251" s="193" t="s">
        <v>705</v>
      </c>
    </row>
    <row r="252" spans="29:32" x14ac:dyDescent="0.25">
      <c r="AC252" s="338" t="s">
        <v>746</v>
      </c>
      <c r="AD252" s="174" t="s">
        <v>386</v>
      </c>
      <c r="AE252" s="375">
        <v>0.30945</v>
      </c>
      <c r="AF252" s="193" t="s">
        <v>706</v>
      </c>
    </row>
    <row r="253" spans="29:32" x14ac:dyDescent="0.25">
      <c r="AC253" s="338" t="s">
        <v>747</v>
      </c>
      <c r="AD253" s="174" t="s">
        <v>231</v>
      </c>
      <c r="AE253" s="375">
        <v>0.28294999999999998</v>
      </c>
      <c r="AF253" s="193" t="s">
        <v>705</v>
      </c>
    </row>
    <row r="254" spans="29:32" x14ac:dyDescent="0.25">
      <c r="AC254" s="338" t="s">
        <v>748</v>
      </c>
      <c r="AD254" s="174" t="s">
        <v>386</v>
      </c>
      <c r="AE254" s="375">
        <v>0.45535999999999999</v>
      </c>
      <c r="AF254" s="193" t="s">
        <v>706</v>
      </c>
    </row>
    <row r="255" spans="29:32" x14ac:dyDescent="0.25">
      <c r="AC255" s="338" t="s">
        <v>749</v>
      </c>
      <c r="AD255" s="174" t="s">
        <v>231</v>
      </c>
      <c r="AE255" s="375">
        <v>0.1052</v>
      </c>
      <c r="AF255" s="193" t="s">
        <v>705</v>
      </c>
    </row>
    <row r="256" spans="29:32" x14ac:dyDescent="0.25">
      <c r="AC256" s="338" t="s">
        <v>750</v>
      </c>
      <c r="AD256" s="174" t="s">
        <v>386</v>
      </c>
      <c r="AE256" s="375">
        <v>0.16930000000000001</v>
      </c>
      <c r="AF256" s="193" t="s">
        <v>706</v>
      </c>
    </row>
    <row r="257" spans="29:32" x14ac:dyDescent="0.25">
      <c r="AC257" s="338" t="s">
        <v>751</v>
      </c>
      <c r="AD257" s="174" t="s">
        <v>231</v>
      </c>
      <c r="AE257" s="375">
        <v>0.10895000000000001</v>
      </c>
      <c r="AF257" s="193" t="s">
        <v>705</v>
      </c>
    </row>
    <row r="258" spans="29:32" x14ac:dyDescent="0.25">
      <c r="AC258" s="338" t="s">
        <v>752</v>
      </c>
      <c r="AD258" s="174" t="s">
        <v>386</v>
      </c>
      <c r="AE258" s="375">
        <v>0.17534</v>
      </c>
      <c r="AF258" s="193" t="s">
        <v>706</v>
      </c>
    </row>
    <row r="259" spans="29:32" x14ac:dyDescent="0.25">
      <c r="AC259" s="338" t="s">
        <v>753</v>
      </c>
      <c r="AD259" s="174" t="s">
        <v>231</v>
      </c>
      <c r="AE259" s="375">
        <v>0.13177</v>
      </c>
      <c r="AF259" s="193" t="s">
        <v>705</v>
      </c>
    </row>
    <row r="260" spans="29:32" x14ac:dyDescent="0.25">
      <c r="AC260" s="338" t="s">
        <v>754</v>
      </c>
      <c r="AD260" s="174" t="s">
        <v>386</v>
      </c>
      <c r="AE260" s="375">
        <v>0.21207000000000001</v>
      </c>
      <c r="AF260" s="193" t="s">
        <v>706</v>
      </c>
    </row>
    <row r="261" spans="29:32" x14ac:dyDescent="0.25">
      <c r="AC261" s="338" t="s">
        <v>755</v>
      </c>
      <c r="AD261" s="174" t="s">
        <v>231</v>
      </c>
      <c r="AE261" s="375">
        <v>0.11473</v>
      </c>
      <c r="AF261" s="193" t="s">
        <v>705</v>
      </c>
    </row>
    <row r="262" spans="29:32" x14ac:dyDescent="0.25">
      <c r="AC262" s="339" t="s">
        <v>756</v>
      </c>
      <c r="AD262" s="174" t="s">
        <v>386</v>
      </c>
      <c r="AE262" s="375">
        <v>0.18464000000000003</v>
      </c>
      <c r="AF262" s="193" t="s">
        <v>708</v>
      </c>
    </row>
    <row r="263" spans="29:32" x14ac:dyDescent="0.25">
      <c r="AC263" s="338" t="s">
        <v>757</v>
      </c>
      <c r="AD263" s="174" t="s">
        <v>386</v>
      </c>
      <c r="AE263" s="376">
        <v>0.32027</v>
      </c>
      <c r="AF263" s="193" t="s">
        <v>708</v>
      </c>
    </row>
    <row r="264" spans="29:32" x14ac:dyDescent="0.25">
      <c r="AC264" s="338" t="s">
        <v>758</v>
      </c>
      <c r="AD264" s="174" t="s">
        <v>231</v>
      </c>
      <c r="AE264" s="376">
        <v>0.19900999999999999</v>
      </c>
      <c r="AF264" s="193" t="s">
        <v>707</v>
      </c>
    </row>
    <row r="265" spans="29:32" x14ac:dyDescent="0.25">
      <c r="AC265" s="338" t="s">
        <v>759</v>
      </c>
      <c r="AD265" s="174" t="s">
        <v>231</v>
      </c>
      <c r="AE265" s="392">
        <v>0.14954999999999999</v>
      </c>
      <c r="AF265" s="340" t="s">
        <v>230</v>
      </c>
    </row>
    <row r="266" spans="29:32" x14ac:dyDescent="0.25">
      <c r="AC266" s="338" t="s">
        <v>760</v>
      </c>
      <c r="AD266" s="174" t="s">
        <v>386</v>
      </c>
      <c r="AE266" s="392">
        <v>0.24068000000000001</v>
      </c>
      <c r="AF266" s="193" t="s">
        <v>708</v>
      </c>
    </row>
    <row r="267" spans="29:32" x14ac:dyDescent="0.25">
      <c r="AC267" s="338" t="s">
        <v>761</v>
      </c>
      <c r="AD267" s="174" t="s">
        <v>231</v>
      </c>
      <c r="AE267" s="392">
        <v>0.19455</v>
      </c>
      <c r="AF267" s="340" t="s">
        <v>230</v>
      </c>
    </row>
    <row r="268" spans="29:32" x14ac:dyDescent="0.25">
      <c r="AC268" s="338" t="s">
        <v>762</v>
      </c>
      <c r="AD268" s="174" t="s">
        <v>386</v>
      </c>
      <c r="AE268" s="392">
        <v>0.31309999999999999</v>
      </c>
      <c r="AF268" s="193" t="s">
        <v>708</v>
      </c>
    </row>
    <row r="269" spans="29:32" x14ac:dyDescent="0.25">
      <c r="AC269" s="338" t="s">
        <v>763</v>
      </c>
      <c r="AD269" s="174" t="s">
        <v>231</v>
      </c>
      <c r="AE269" s="392">
        <v>0.27777000000000002</v>
      </c>
      <c r="AF269" s="340" t="s">
        <v>230</v>
      </c>
    </row>
    <row r="270" spans="29:32" x14ac:dyDescent="0.25">
      <c r="AC270" s="338" t="s">
        <v>764</v>
      </c>
      <c r="AD270" s="174" t="s">
        <v>386</v>
      </c>
      <c r="AE270" s="392">
        <v>0.44702999999999998</v>
      </c>
      <c r="AF270" s="340" t="s">
        <v>708</v>
      </c>
    </row>
    <row r="271" spans="29:32" x14ac:dyDescent="0.25">
      <c r="AC271" s="338" t="s">
        <v>765</v>
      </c>
      <c r="AD271" s="174" t="s">
        <v>231</v>
      </c>
      <c r="AE271" s="392">
        <v>0.25213000000000002</v>
      </c>
      <c r="AF271" s="340" t="s">
        <v>230</v>
      </c>
    </row>
    <row r="272" spans="29:32" x14ac:dyDescent="0.25">
      <c r="AC272" s="338" t="s">
        <v>766</v>
      </c>
      <c r="AD272" s="174" t="s">
        <v>386</v>
      </c>
      <c r="AE272" s="392">
        <v>0.40576000000000001</v>
      </c>
      <c r="AF272" s="340" t="s">
        <v>708</v>
      </c>
    </row>
    <row r="273" spans="29:32" x14ac:dyDescent="0.25">
      <c r="AC273" s="338" t="s">
        <v>767</v>
      </c>
      <c r="AD273" s="174" t="s">
        <v>231</v>
      </c>
      <c r="AE273" s="384">
        <v>0.23741000000000001</v>
      </c>
      <c r="AF273" s="340" t="s">
        <v>230</v>
      </c>
    </row>
    <row r="274" spans="29:32" x14ac:dyDescent="0.25">
      <c r="AC274" s="339" t="s">
        <v>768</v>
      </c>
      <c r="AD274" s="174" t="s">
        <v>386</v>
      </c>
      <c r="AE274" s="384">
        <v>0.38207000000000002</v>
      </c>
      <c r="AF274" s="340" t="s">
        <v>708</v>
      </c>
    </row>
    <row r="275" spans="29:32" x14ac:dyDescent="0.25">
      <c r="AC275" s="338" t="s">
        <v>769</v>
      </c>
      <c r="AD275" s="174" t="s">
        <v>231</v>
      </c>
      <c r="AE275" s="384">
        <v>0.22833000000000001</v>
      </c>
      <c r="AF275" s="340" t="s">
        <v>230</v>
      </c>
    </row>
    <row r="276" spans="29:32" x14ac:dyDescent="0.25">
      <c r="AC276" s="338" t="s">
        <v>768</v>
      </c>
      <c r="AD276" s="174" t="s">
        <v>386</v>
      </c>
      <c r="AE276" s="384">
        <v>0.36747000000000002</v>
      </c>
      <c r="AF276" s="340" t="s">
        <v>708</v>
      </c>
    </row>
    <row r="277" spans="29:32" x14ac:dyDescent="0.25">
      <c r="AC277" s="338" t="s">
        <v>770</v>
      </c>
      <c r="AD277" s="174" t="s">
        <v>231</v>
      </c>
      <c r="AE277" s="384">
        <v>0.3846</v>
      </c>
      <c r="AF277" s="340" t="s">
        <v>230</v>
      </c>
    </row>
    <row r="278" spans="29:32" x14ac:dyDescent="0.25">
      <c r="AC278" s="338" t="s">
        <v>771</v>
      </c>
      <c r="AD278" s="174" t="s">
        <v>386</v>
      </c>
      <c r="AE278" s="384">
        <v>0.61895999999999995</v>
      </c>
      <c r="AF278" s="340" t="s">
        <v>708</v>
      </c>
    </row>
    <row r="279" spans="29:32" x14ac:dyDescent="0.25">
      <c r="AC279" s="338" t="s">
        <v>772</v>
      </c>
      <c r="AD279" s="174" t="s">
        <v>231</v>
      </c>
      <c r="AE279" s="384">
        <v>0.23644999999999999</v>
      </c>
      <c r="AF279" s="340" t="s">
        <v>230</v>
      </c>
    </row>
    <row r="280" spans="29:32" x14ac:dyDescent="0.25">
      <c r="AC280" s="338" t="s">
        <v>773</v>
      </c>
      <c r="AD280" s="174" t="s">
        <v>386</v>
      </c>
      <c r="AE280" s="384">
        <v>0.38052999999999998</v>
      </c>
      <c r="AF280" s="340" t="s">
        <v>708</v>
      </c>
    </row>
    <row r="281" spans="29:32" x14ac:dyDescent="0.25">
      <c r="AC281" s="338" t="s">
        <v>774</v>
      </c>
      <c r="AD281" s="174" t="s">
        <v>231</v>
      </c>
      <c r="AE281" s="392">
        <v>0.27244000000000002</v>
      </c>
      <c r="AF281" s="340" t="s">
        <v>230</v>
      </c>
    </row>
    <row r="282" spans="29:32" x14ac:dyDescent="0.25">
      <c r="AC282" s="338" t="s">
        <v>775</v>
      </c>
      <c r="AD282" s="174" t="s">
        <v>386</v>
      </c>
      <c r="AE282" s="392">
        <v>0.43845000000000001</v>
      </c>
      <c r="AF282" s="340" t="s">
        <v>708</v>
      </c>
    </row>
    <row r="283" spans="29:32" x14ac:dyDescent="0.25">
      <c r="AC283" s="338" t="s">
        <v>776</v>
      </c>
      <c r="AD283" s="174" t="s">
        <v>231</v>
      </c>
      <c r="AE283" s="392">
        <v>0.25162000000000001</v>
      </c>
      <c r="AF283" s="340" t="s">
        <v>230</v>
      </c>
    </row>
    <row r="284" spans="29:32" x14ac:dyDescent="0.25">
      <c r="AC284" s="338" t="s">
        <v>777</v>
      </c>
      <c r="AD284" s="174" t="s">
        <v>386</v>
      </c>
      <c r="AE284" s="392">
        <v>0.40494000000000002</v>
      </c>
      <c r="AF284" s="340" t="s">
        <v>708</v>
      </c>
    </row>
    <row r="285" spans="29:32" x14ac:dyDescent="0.25">
      <c r="AC285" s="338" t="s">
        <v>778</v>
      </c>
      <c r="AD285" s="174" t="s">
        <v>231</v>
      </c>
      <c r="AE285" s="375">
        <v>0.11551</v>
      </c>
      <c r="AF285" s="340" t="s">
        <v>230</v>
      </c>
    </row>
    <row r="286" spans="29:32" x14ac:dyDescent="0.25">
      <c r="AC286" s="338" t="s">
        <v>779</v>
      </c>
      <c r="AD286" s="174" t="s">
        <v>386</v>
      </c>
      <c r="AE286" s="375">
        <v>0.18589</v>
      </c>
      <c r="AF286" s="340" t="s">
        <v>708</v>
      </c>
    </row>
    <row r="287" spans="29:32" x14ac:dyDescent="0.25">
      <c r="AC287" s="338" t="s">
        <v>780</v>
      </c>
      <c r="AD287" s="174" t="s">
        <v>231</v>
      </c>
      <c r="AE287" s="384">
        <v>0.79127999999999998</v>
      </c>
      <c r="AF287" s="340" t="s">
        <v>230</v>
      </c>
    </row>
    <row r="288" spans="29:32" x14ac:dyDescent="0.25">
      <c r="AC288" s="338" t="s">
        <v>781</v>
      </c>
      <c r="AD288" s="174" t="s">
        <v>386</v>
      </c>
      <c r="AE288" s="384">
        <v>1.2734399999999999</v>
      </c>
      <c r="AF288" s="193" t="s">
        <v>708</v>
      </c>
    </row>
    <row r="289" spans="29:32" x14ac:dyDescent="0.25">
      <c r="AC289" s="338" t="s">
        <v>782</v>
      </c>
      <c r="AD289" s="174" t="s">
        <v>231</v>
      </c>
      <c r="AE289" s="384">
        <v>0.87458000000000002</v>
      </c>
      <c r="AF289" s="340" t="s">
        <v>230</v>
      </c>
    </row>
    <row r="290" spans="29:32" x14ac:dyDescent="0.25">
      <c r="AC290" s="338" t="s">
        <v>783</v>
      </c>
      <c r="AD290" s="174" t="s">
        <v>386</v>
      </c>
      <c r="AE290" s="384">
        <v>1.4075</v>
      </c>
      <c r="AF290" s="193" t="s">
        <v>708</v>
      </c>
    </row>
    <row r="291" spans="29:32" x14ac:dyDescent="0.25">
      <c r="AC291" s="338" t="s">
        <v>784</v>
      </c>
      <c r="AD291" s="174" t="s">
        <v>231</v>
      </c>
      <c r="AE291" s="384">
        <v>0.83823999999999999</v>
      </c>
      <c r="AF291" s="340" t="s">
        <v>230</v>
      </c>
    </row>
    <row r="292" spans="29:32" x14ac:dyDescent="0.25">
      <c r="AC292" s="338" t="s">
        <v>785</v>
      </c>
      <c r="AD292" s="174" t="s">
        <v>386</v>
      </c>
      <c r="AE292" s="384">
        <v>1.3490200000000001</v>
      </c>
      <c r="AF292" s="340" t="s">
        <v>708</v>
      </c>
    </row>
    <row r="293" spans="29:32" x14ac:dyDescent="0.25">
      <c r="AC293" s="193" t="s">
        <v>229</v>
      </c>
      <c r="AD293" s="174" t="s">
        <v>226</v>
      </c>
      <c r="AE293" s="393">
        <v>0.12076000000000001</v>
      </c>
      <c r="AF293" s="193" t="s">
        <v>225</v>
      </c>
    </row>
    <row r="294" spans="29:32" x14ac:dyDescent="0.25">
      <c r="AC294" s="193" t="s">
        <v>697</v>
      </c>
      <c r="AD294" s="174" t="s">
        <v>226</v>
      </c>
      <c r="AE294" s="393">
        <v>2.7789999999999999E-2</v>
      </c>
      <c r="AF294" s="193" t="s">
        <v>225</v>
      </c>
    </row>
    <row r="295" spans="29:32" x14ac:dyDescent="0.25">
      <c r="AC295" s="193" t="s">
        <v>228</v>
      </c>
      <c r="AD295" s="174" t="s">
        <v>226</v>
      </c>
      <c r="AE295" s="375">
        <v>0.21176</v>
      </c>
      <c r="AF295" s="193" t="s">
        <v>225</v>
      </c>
    </row>
    <row r="296" spans="29:32" x14ac:dyDescent="0.25">
      <c r="AC296" s="193" t="s">
        <v>228</v>
      </c>
      <c r="AD296" s="174" t="s">
        <v>231</v>
      </c>
      <c r="AE296" s="375">
        <v>0.31763999999999998</v>
      </c>
      <c r="AF296" s="193" t="s">
        <v>705</v>
      </c>
    </row>
    <row r="297" spans="29:32" x14ac:dyDescent="0.25">
      <c r="AC297" s="193" t="s">
        <v>227</v>
      </c>
      <c r="AD297" s="174" t="s">
        <v>226</v>
      </c>
      <c r="AE297" s="375">
        <v>0.15018000000000001</v>
      </c>
      <c r="AF297" s="193" t="s">
        <v>225</v>
      </c>
    </row>
    <row r="298" spans="29:32" x14ac:dyDescent="0.25">
      <c r="AC298" s="193" t="s">
        <v>698</v>
      </c>
      <c r="AD298" s="174" t="s">
        <v>226</v>
      </c>
      <c r="AE298" s="392">
        <v>0.112863</v>
      </c>
      <c r="AF298" s="193" t="s">
        <v>225</v>
      </c>
    </row>
    <row r="299" spans="29:32" x14ac:dyDescent="0.25">
      <c r="AC299" s="340" t="s">
        <v>699</v>
      </c>
      <c r="AD299" s="174" t="s">
        <v>226</v>
      </c>
      <c r="AE299" s="392">
        <v>1.8737999999999998E-2</v>
      </c>
      <c r="AF299" s="193" t="s">
        <v>225</v>
      </c>
    </row>
    <row r="300" spans="29:32" x14ac:dyDescent="0.25">
      <c r="AC300" s="340" t="s">
        <v>700</v>
      </c>
      <c r="AD300" s="174" t="s">
        <v>226</v>
      </c>
      <c r="AE300" s="392">
        <v>0.12951799999999999</v>
      </c>
      <c r="AF300" s="193" t="s">
        <v>225</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99"/>
  <sheetViews>
    <sheetView showGridLines="0" zoomScale="60" zoomScaleNormal="60" workbookViewId="0">
      <selection activeCell="K60" sqref="K60"/>
    </sheetView>
  </sheetViews>
  <sheetFormatPr defaultColWidth="9.28515625" defaultRowHeight="15" x14ac:dyDescent="0.25"/>
  <cols>
    <col min="1" max="1" width="3" customWidth="1"/>
    <col min="2" max="2" width="9.28515625" style="4"/>
    <col min="3" max="3" width="36.28515625" style="4" customWidth="1"/>
    <col min="4" max="4" width="19.28515625" style="4" customWidth="1"/>
    <col min="5" max="5" width="21.85546875" style="4" customWidth="1"/>
    <col min="6" max="6" width="21.5703125" style="4" customWidth="1"/>
    <col min="7" max="7" width="20.28515625" style="4" customWidth="1"/>
    <col min="8" max="8" width="17.7109375" style="4" customWidth="1"/>
    <col min="9" max="9" width="19.85546875" style="4" customWidth="1"/>
    <col min="10" max="10" width="20.42578125" style="4" customWidth="1"/>
    <col min="11" max="13" width="17.7109375" style="21" customWidth="1"/>
    <col min="14" max="14" width="23" style="21" customWidth="1"/>
    <col min="15" max="15" width="25" style="21" customWidth="1"/>
    <col min="16" max="16" width="21.28515625" style="21" customWidth="1"/>
    <col min="17" max="17" width="25.42578125" style="21" customWidth="1"/>
    <col min="18" max="20" width="19.42578125" style="21" customWidth="1"/>
    <col min="21" max="21" width="27.28515625" style="21" customWidth="1"/>
    <col min="22" max="22" width="33.28515625" style="21" customWidth="1"/>
    <col min="23" max="23" width="30" style="4" customWidth="1"/>
    <col min="24" max="16384" width="9.28515625" style="4"/>
  </cols>
  <sheetData>
    <row r="2" spans="1:26" x14ac:dyDescent="0.25">
      <c r="A2" s="1"/>
      <c r="B2" s="16"/>
      <c r="C2" s="16"/>
      <c r="D2" s="16"/>
      <c r="E2" s="16"/>
      <c r="F2" s="16"/>
      <c r="G2" s="16"/>
      <c r="H2" s="16"/>
      <c r="I2" s="16"/>
      <c r="J2" s="16"/>
    </row>
    <row r="3" spans="1:26" ht="15" customHeight="1" x14ac:dyDescent="0.25">
      <c r="A3" s="1"/>
      <c r="B3" s="55"/>
      <c r="C3" s="56"/>
      <c r="D3" s="56"/>
      <c r="E3" s="56"/>
      <c r="F3" s="56"/>
      <c r="G3" s="56"/>
      <c r="H3" s="56"/>
      <c r="I3" s="56"/>
      <c r="J3" s="56"/>
      <c r="K3" s="56"/>
      <c r="L3" s="56"/>
      <c r="M3" s="56"/>
      <c r="N3" s="56"/>
      <c r="O3" s="56"/>
      <c r="P3" s="56"/>
      <c r="Q3" s="56"/>
      <c r="R3" s="56"/>
      <c r="S3" s="56"/>
      <c r="T3" s="56"/>
      <c r="U3" s="56"/>
      <c r="V3" s="56"/>
      <c r="W3" s="56"/>
      <c r="X3" s="57"/>
    </row>
    <row r="4" spans="1:26" s="3" customFormat="1" ht="15" customHeight="1" x14ac:dyDescent="0.25">
      <c r="A4" s="16"/>
      <c r="B4" s="58" t="s">
        <v>56</v>
      </c>
      <c r="C4" s="59"/>
      <c r="D4" s="59"/>
      <c r="E4" s="59"/>
      <c r="F4" s="59"/>
      <c r="G4" s="59"/>
      <c r="H4" s="59"/>
      <c r="I4" s="59"/>
      <c r="J4" s="59"/>
      <c r="K4" s="59"/>
      <c r="L4" s="59"/>
      <c r="M4" s="59"/>
      <c r="N4" s="59"/>
      <c r="O4" s="59"/>
      <c r="P4" s="59"/>
      <c r="Q4" s="59"/>
      <c r="R4" s="59"/>
      <c r="S4" s="59"/>
      <c r="T4" s="59"/>
      <c r="U4" s="59"/>
      <c r="V4" s="59"/>
      <c r="W4" s="59"/>
      <c r="X4" s="60"/>
      <c r="Y4" s="23"/>
    </row>
    <row r="5" spans="1:26" s="3" customFormat="1" ht="15.75" customHeight="1" x14ac:dyDescent="0.25">
      <c r="A5" s="16"/>
      <c r="B5" s="61"/>
      <c r="C5" s="62"/>
      <c r="D5" s="62"/>
      <c r="E5" s="62"/>
      <c r="F5" s="62"/>
      <c r="G5" s="62"/>
      <c r="H5" s="62"/>
      <c r="I5" s="62"/>
      <c r="J5" s="62"/>
      <c r="K5" s="62"/>
      <c r="L5" s="62"/>
      <c r="M5" s="62"/>
      <c r="N5" s="62"/>
      <c r="O5" s="62"/>
      <c r="P5" s="62"/>
      <c r="Q5" s="62"/>
      <c r="R5" s="62"/>
      <c r="S5" s="62"/>
      <c r="T5" s="62"/>
      <c r="U5" s="62"/>
      <c r="V5" s="62"/>
      <c r="W5" s="62"/>
      <c r="X5" s="63"/>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53"/>
    </row>
    <row r="7" spans="1:26" s="3" customFormat="1" ht="19.5" thickBot="1" x14ac:dyDescent="0.3">
      <c r="A7" s="16"/>
      <c r="B7" s="26"/>
      <c r="C7" s="27" t="s">
        <v>46</v>
      </c>
      <c r="D7" s="27"/>
      <c r="E7" s="27"/>
      <c r="F7" s="27"/>
      <c r="G7" s="27"/>
      <c r="H7" s="27"/>
      <c r="I7" s="27"/>
      <c r="J7" s="27"/>
      <c r="K7" s="27"/>
      <c r="L7" s="27"/>
      <c r="M7" s="27"/>
      <c r="N7" s="27"/>
      <c r="O7" s="27"/>
      <c r="P7" s="27"/>
      <c r="Q7" s="27"/>
      <c r="R7" s="27"/>
      <c r="S7" s="27"/>
      <c r="T7" s="27"/>
      <c r="U7" s="27"/>
      <c r="V7" s="27"/>
      <c r="W7" s="27"/>
      <c r="X7" s="28"/>
      <c r="Y7" s="23"/>
    </row>
    <row r="8" spans="1:26" s="64" customFormat="1" x14ac:dyDescent="0.25">
      <c r="A8" s="4"/>
      <c r="B8" s="30"/>
      <c r="C8" s="65"/>
      <c r="D8" s="18"/>
      <c r="E8" s="18"/>
      <c r="F8" s="18"/>
      <c r="G8" s="18"/>
      <c r="H8" s="18"/>
      <c r="I8" s="18"/>
      <c r="J8" s="18"/>
      <c r="K8" s="18"/>
      <c r="L8" s="18"/>
      <c r="M8" s="18"/>
      <c r="N8" s="18"/>
      <c r="O8" s="18"/>
      <c r="P8" s="18"/>
      <c r="Q8" s="18"/>
      <c r="R8" s="18"/>
      <c r="S8" s="18"/>
      <c r="T8" s="18"/>
      <c r="U8" s="18"/>
      <c r="V8" s="18"/>
      <c r="W8" s="18"/>
      <c r="X8" s="67"/>
      <c r="Y8" s="4"/>
      <c r="Z8" s="4"/>
    </row>
    <row r="9" spans="1:26" s="3" customFormat="1" x14ac:dyDescent="0.25">
      <c r="A9" s="13"/>
      <c r="B9" s="14"/>
      <c r="C9" s="20" t="s">
        <v>660</v>
      </c>
      <c r="D9" s="5"/>
      <c r="E9" s="5"/>
      <c r="F9" s="5"/>
      <c r="G9" s="5"/>
      <c r="H9" s="5"/>
      <c r="I9" s="5"/>
      <c r="J9" s="5"/>
      <c r="K9" s="5"/>
      <c r="L9" s="5"/>
      <c r="M9" s="5"/>
      <c r="N9" s="5"/>
      <c r="O9" s="5"/>
      <c r="P9" s="18"/>
      <c r="Q9" s="18"/>
      <c r="R9" s="18"/>
      <c r="S9" s="18"/>
      <c r="T9" s="18"/>
      <c r="U9" s="18"/>
      <c r="V9" s="18"/>
      <c r="W9" s="18"/>
      <c r="X9" s="67"/>
      <c r="Y9" s="23"/>
    </row>
    <row r="10" spans="1:26" s="3" customFormat="1" ht="17.25" customHeight="1" x14ac:dyDescent="0.35">
      <c r="A10" s="13"/>
      <c r="B10" s="14"/>
      <c r="C10" s="7" t="s">
        <v>29</v>
      </c>
      <c r="D10" s="5"/>
      <c r="E10" s="5"/>
      <c r="F10" s="5"/>
      <c r="G10" s="5"/>
      <c r="H10" s="5"/>
      <c r="I10" s="5"/>
      <c r="J10" s="5"/>
      <c r="K10" s="5"/>
      <c r="L10" s="5"/>
      <c r="M10" s="5"/>
      <c r="N10" s="5"/>
      <c r="O10" s="5"/>
      <c r="P10" s="18"/>
      <c r="Q10" s="18"/>
      <c r="R10" s="18"/>
      <c r="S10" s="18"/>
      <c r="T10" s="18"/>
      <c r="U10" s="18"/>
      <c r="V10" s="18"/>
      <c r="W10" s="18"/>
      <c r="X10" s="67"/>
      <c r="Y10" s="23"/>
    </row>
    <row r="11" spans="1:26" s="3" customFormat="1" ht="18" customHeight="1" x14ac:dyDescent="0.25">
      <c r="A11" s="13"/>
      <c r="B11" s="14"/>
      <c r="C11" s="8" t="s">
        <v>30</v>
      </c>
      <c r="D11" s="6"/>
      <c r="E11" s="6"/>
      <c r="F11" s="6"/>
      <c r="G11" s="6"/>
      <c r="H11" s="6"/>
      <c r="I11" s="6"/>
      <c r="J11" s="6"/>
      <c r="K11" s="6"/>
      <c r="L11" s="6"/>
      <c r="M11" s="6"/>
      <c r="N11" s="6"/>
      <c r="O11" s="6"/>
      <c r="P11" s="18"/>
      <c r="Q11" s="18"/>
      <c r="R11" s="18"/>
      <c r="S11" s="18"/>
      <c r="T11" s="18"/>
      <c r="U11" s="18"/>
      <c r="V11" s="18"/>
      <c r="W11" s="18"/>
      <c r="X11" s="67"/>
      <c r="Y11" s="23"/>
    </row>
    <row r="12" spans="1:26" s="3" customFormat="1" ht="18" customHeight="1" x14ac:dyDescent="0.25">
      <c r="A12" s="13"/>
      <c r="B12" s="14"/>
      <c r="C12" s="8" t="s">
        <v>31</v>
      </c>
      <c r="D12" s="6"/>
      <c r="E12" s="6"/>
      <c r="F12" s="6"/>
      <c r="G12" s="6"/>
      <c r="H12" s="6"/>
      <c r="I12" s="6"/>
      <c r="J12" s="6"/>
      <c r="K12" s="6"/>
      <c r="L12" s="6"/>
      <c r="M12" s="6"/>
      <c r="N12" s="6"/>
      <c r="O12" s="6"/>
      <c r="P12" s="18"/>
      <c r="Q12" s="18"/>
      <c r="R12" s="18"/>
      <c r="S12" s="18"/>
      <c r="T12" s="18"/>
      <c r="U12" s="18"/>
      <c r="V12" s="18"/>
      <c r="W12" s="18"/>
      <c r="X12" s="67"/>
      <c r="Y12" s="23"/>
    </row>
    <row r="13" spans="1:26" s="3" customFormat="1" ht="33" customHeight="1" thickBot="1" x14ac:dyDescent="0.3">
      <c r="A13" s="13"/>
      <c r="B13" s="14"/>
      <c r="C13" s="82"/>
      <c r="D13" s="6"/>
      <c r="E13" s="6"/>
      <c r="F13" s="6"/>
      <c r="G13" s="6"/>
      <c r="H13" s="6"/>
      <c r="I13" s="6"/>
      <c r="J13" s="6"/>
      <c r="K13" s="6"/>
      <c r="L13" s="6"/>
      <c r="M13" s="6"/>
      <c r="N13" s="6"/>
      <c r="O13" s="6"/>
      <c r="P13" s="18"/>
      <c r="Q13" s="18"/>
      <c r="R13" s="18"/>
      <c r="S13" s="18"/>
      <c r="T13" s="18"/>
      <c r="U13" s="18"/>
      <c r="V13" s="18"/>
      <c r="W13" s="18"/>
      <c r="X13" s="67"/>
      <c r="Y13" s="23"/>
    </row>
    <row r="14" spans="1:26" s="3" customFormat="1" ht="44.25" customHeight="1" x14ac:dyDescent="0.25">
      <c r="A14" s="13"/>
      <c r="B14" s="14"/>
      <c r="C14" s="44" t="s">
        <v>25</v>
      </c>
      <c r="D14" s="45"/>
      <c r="E14" s="6"/>
      <c r="F14" s="6"/>
      <c r="G14" s="6"/>
      <c r="H14" s="6"/>
      <c r="I14" s="5"/>
      <c r="J14" s="5"/>
      <c r="K14" s="8"/>
      <c r="L14" s="6"/>
      <c r="M14" s="6"/>
      <c r="N14" s="6"/>
      <c r="O14" s="6"/>
      <c r="P14" s="18"/>
      <c r="Q14" s="18"/>
      <c r="R14" s="18"/>
      <c r="S14" s="18"/>
      <c r="T14" s="18"/>
      <c r="U14" s="18"/>
      <c r="V14" s="18"/>
      <c r="W14" s="18"/>
      <c r="X14" s="67"/>
      <c r="Y14" s="23"/>
    </row>
    <row r="15" spans="1:26" s="3" customFormat="1" ht="42" customHeight="1" thickBot="1" x14ac:dyDescent="0.3">
      <c r="A15" s="13"/>
      <c r="B15" s="14"/>
      <c r="C15" s="46" t="s">
        <v>44</v>
      </c>
      <c r="D15" s="47"/>
      <c r="E15" s="6"/>
      <c r="F15" s="6"/>
      <c r="G15" s="6"/>
      <c r="H15" s="6"/>
      <c r="I15" s="5"/>
      <c r="J15" s="5"/>
      <c r="K15" s="8"/>
      <c r="L15" s="6"/>
      <c r="M15" s="6"/>
      <c r="N15" s="6"/>
      <c r="O15" s="6"/>
      <c r="P15" s="18"/>
      <c r="Q15" s="18"/>
      <c r="R15" s="18"/>
      <c r="S15" s="18"/>
      <c r="T15" s="18"/>
      <c r="U15" s="18"/>
      <c r="V15" s="18"/>
      <c r="W15" s="18"/>
      <c r="X15" s="67"/>
      <c r="Y15" s="23"/>
    </row>
    <row r="16" spans="1:26" s="3" customFormat="1" ht="35.25" customHeight="1" thickBot="1" x14ac:dyDescent="0.3">
      <c r="A16" s="13"/>
      <c r="B16" s="333"/>
      <c r="C16" s="79" t="s">
        <v>26</v>
      </c>
      <c r="D16" s="49">
        <v>2008</v>
      </c>
      <c r="E16" s="49">
        <v>2009</v>
      </c>
      <c r="F16" s="49">
        <v>2010</v>
      </c>
      <c r="G16" s="49">
        <v>2011</v>
      </c>
      <c r="H16" s="49">
        <v>2012</v>
      </c>
      <c r="I16" s="49">
        <v>2013</v>
      </c>
      <c r="J16" s="49">
        <v>2014</v>
      </c>
      <c r="K16" s="49">
        <v>2015</v>
      </c>
      <c r="L16" s="49">
        <v>2016</v>
      </c>
      <c r="M16" s="49">
        <v>2017</v>
      </c>
      <c r="N16" s="49">
        <v>2018</v>
      </c>
      <c r="O16" s="49">
        <v>2019</v>
      </c>
      <c r="P16" s="49" t="s">
        <v>9</v>
      </c>
      <c r="Q16" s="50" t="s">
        <v>8</v>
      </c>
      <c r="R16" s="18"/>
      <c r="S16" s="18"/>
      <c r="T16" s="18"/>
      <c r="U16" s="18"/>
      <c r="V16" s="18"/>
      <c r="W16" s="18"/>
      <c r="X16" s="67"/>
      <c r="Y16" s="23"/>
    </row>
    <row r="17" spans="1:25" s="3" customFormat="1" ht="36" customHeight="1" x14ac:dyDescent="0.25">
      <c r="A17" s="13"/>
      <c r="B17" s="333"/>
      <c r="C17" s="330" t="s">
        <v>57</v>
      </c>
      <c r="D17" s="10"/>
      <c r="E17" s="37"/>
      <c r="F17" s="37"/>
      <c r="G17" s="37"/>
      <c r="H17" s="37"/>
      <c r="I17" s="37"/>
      <c r="J17" s="37"/>
      <c r="K17" s="37"/>
      <c r="L17" s="37"/>
      <c r="M17" s="37"/>
      <c r="N17" s="37"/>
      <c r="O17" s="37"/>
      <c r="P17" s="38" t="s">
        <v>54</v>
      </c>
      <c r="Q17" s="41"/>
      <c r="R17" s="18"/>
      <c r="S17" s="18"/>
      <c r="T17" s="18"/>
      <c r="U17" s="18"/>
      <c r="V17" s="18"/>
      <c r="W17" s="18"/>
      <c r="X17" s="67"/>
      <c r="Y17" s="23"/>
    </row>
    <row r="18" spans="1:25" s="3" customFormat="1" ht="31.7" customHeight="1" x14ac:dyDescent="0.25">
      <c r="A18" s="13"/>
      <c r="B18" s="333"/>
      <c r="C18" s="330" t="s">
        <v>14</v>
      </c>
      <c r="D18" s="10"/>
      <c r="E18" s="10"/>
      <c r="F18" s="10"/>
      <c r="G18" s="10"/>
      <c r="H18" s="10"/>
      <c r="I18" s="10"/>
      <c r="J18" s="10"/>
      <c r="K18" s="10"/>
      <c r="L18" s="10"/>
      <c r="M18" s="10"/>
      <c r="N18" s="10"/>
      <c r="O18" s="10"/>
      <c r="P18" s="9" t="s">
        <v>54</v>
      </c>
      <c r="Q18" s="42"/>
      <c r="R18" s="18"/>
      <c r="S18" s="18"/>
      <c r="T18" s="18"/>
      <c r="U18" s="18"/>
      <c r="V18" s="18"/>
      <c r="W18" s="18"/>
      <c r="X18" s="67"/>
      <c r="Y18" s="23"/>
    </row>
    <row r="19" spans="1:25" s="3" customFormat="1" ht="30" customHeight="1" x14ac:dyDescent="0.25">
      <c r="A19" s="13"/>
      <c r="B19" s="333"/>
      <c r="C19" s="330" t="s">
        <v>15</v>
      </c>
      <c r="D19" s="10"/>
      <c r="E19" s="10"/>
      <c r="F19" s="10"/>
      <c r="G19" s="10"/>
      <c r="H19" s="10"/>
      <c r="I19" s="10"/>
      <c r="J19" s="10"/>
      <c r="K19" s="10"/>
      <c r="L19" s="10"/>
      <c r="M19" s="10"/>
      <c r="N19" s="10"/>
      <c r="O19" s="10"/>
      <c r="P19" s="9" t="s">
        <v>54</v>
      </c>
      <c r="Q19" s="42"/>
      <c r="R19" s="18"/>
      <c r="S19" s="18"/>
      <c r="T19" s="18"/>
      <c r="U19" s="18"/>
      <c r="V19" s="18"/>
      <c r="W19" s="18"/>
      <c r="X19" s="67"/>
      <c r="Y19" s="23"/>
    </row>
    <row r="20" spans="1:25" s="3" customFormat="1" ht="28.5" customHeight="1" x14ac:dyDescent="0.25">
      <c r="A20" s="13"/>
      <c r="B20" s="333"/>
      <c r="C20" s="330" t="s">
        <v>16</v>
      </c>
      <c r="D20" s="10"/>
      <c r="E20" s="10"/>
      <c r="F20" s="10"/>
      <c r="G20" s="10"/>
      <c r="H20" s="10"/>
      <c r="I20" s="10"/>
      <c r="J20" s="10"/>
      <c r="K20" s="10"/>
      <c r="L20" s="10"/>
      <c r="M20" s="10"/>
      <c r="N20" s="10"/>
      <c r="O20" s="10"/>
      <c r="P20" s="9" t="s">
        <v>54</v>
      </c>
      <c r="Q20" s="42"/>
      <c r="R20" s="18"/>
      <c r="S20" s="18"/>
      <c r="T20" s="18"/>
      <c r="U20" s="18"/>
      <c r="V20" s="18"/>
      <c r="W20" s="18"/>
      <c r="X20" s="67"/>
      <c r="Y20" s="23"/>
    </row>
    <row r="21" spans="1:25" s="3" customFormat="1" ht="36.950000000000003" customHeight="1" x14ac:dyDescent="0.25">
      <c r="A21" s="13"/>
      <c r="B21" s="333"/>
      <c r="C21" s="331" t="s">
        <v>17</v>
      </c>
      <c r="D21" s="327"/>
      <c r="E21" s="327"/>
      <c r="F21" s="327"/>
      <c r="G21" s="327"/>
      <c r="H21" s="327"/>
      <c r="I21" s="327"/>
      <c r="J21" s="327"/>
      <c r="K21" s="327"/>
      <c r="L21" s="327"/>
      <c r="M21" s="327"/>
      <c r="N21" s="327"/>
      <c r="O21" s="327"/>
      <c r="P21" s="328" t="s">
        <v>55</v>
      </c>
      <c r="Q21" s="329"/>
      <c r="R21" s="18"/>
      <c r="S21" s="18"/>
      <c r="T21" s="18"/>
      <c r="U21" s="18"/>
      <c r="V21" s="18"/>
      <c r="W21" s="18"/>
      <c r="X21" s="67"/>
      <c r="Y21" s="23"/>
    </row>
    <row r="22" spans="1:25" s="3" customFormat="1" ht="29.25" customHeight="1" x14ac:dyDescent="0.25">
      <c r="A22" s="13"/>
      <c r="B22" s="333"/>
      <c r="C22" s="330" t="s">
        <v>3</v>
      </c>
      <c r="D22" s="10"/>
      <c r="E22" s="10"/>
      <c r="F22" s="10"/>
      <c r="G22" s="10"/>
      <c r="H22" s="10"/>
      <c r="I22" s="10"/>
      <c r="J22" s="10"/>
      <c r="K22" s="10"/>
      <c r="L22" s="10"/>
      <c r="M22" s="10"/>
      <c r="N22" s="10"/>
      <c r="O22" s="10"/>
      <c r="P22" s="9" t="s">
        <v>1</v>
      </c>
      <c r="Q22" s="42"/>
      <c r="R22" s="18"/>
      <c r="S22" s="18"/>
      <c r="T22" s="18"/>
      <c r="U22" s="18"/>
      <c r="V22" s="18"/>
      <c r="W22" s="18"/>
      <c r="X22" s="67"/>
      <c r="Y22" s="23"/>
    </row>
    <row r="23" spans="1:25" s="3" customFormat="1" ht="25.5" customHeight="1" x14ac:dyDescent="0.25">
      <c r="A23" s="13"/>
      <c r="B23" s="333"/>
      <c r="C23" s="330" t="s">
        <v>798</v>
      </c>
      <c r="D23" s="10"/>
      <c r="E23" s="10"/>
      <c r="F23" s="10"/>
      <c r="G23" s="10"/>
      <c r="H23" s="10"/>
      <c r="I23" s="10"/>
      <c r="J23" s="10"/>
      <c r="K23" s="10"/>
      <c r="L23" s="10"/>
      <c r="M23" s="10"/>
      <c r="N23" s="10"/>
      <c r="O23" s="10"/>
      <c r="P23" s="9" t="s">
        <v>54</v>
      </c>
      <c r="Q23" s="42"/>
      <c r="R23" s="18"/>
      <c r="S23" s="18"/>
      <c r="T23" s="18"/>
      <c r="U23" s="18"/>
      <c r="V23" s="18"/>
      <c r="W23" s="18"/>
      <c r="X23" s="67"/>
      <c r="Y23" s="23"/>
    </row>
    <row r="24" spans="1:25" s="3" customFormat="1" ht="26.25" customHeight="1" thickBot="1" x14ac:dyDescent="0.3">
      <c r="A24" s="13"/>
      <c r="B24" s="333"/>
      <c r="C24" s="332" t="s">
        <v>28</v>
      </c>
      <c r="D24" s="39"/>
      <c r="E24" s="39"/>
      <c r="F24" s="39"/>
      <c r="G24" s="39"/>
      <c r="H24" s="39"/>
      <c r="I24" s="39"/>
      <c r="J24" s="39"/>
      <c r="K24" s="39"/>
      <c r="L24" s="39"/>
      <c r="M24" s="39"/>
      <c r="N24" s="39"/>
      <c r="O24" s="39"/>
      <c r="P24" s="40" t="s">
        <v>1</v>
      </c>
      <c r="Q24" s="43"/>
      <c r="R24" s="18"/>
      <c r="S24" s="18"/>
      <c r="T24" s="18"/>
      <c r="U24" s="18"/>
      <c r="V24" s="18"/>
      <c r="W24" s="18"/>
      <c r="X24" s="67"/>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67"/>
      <c r="Y25" s="23"/>
    </row>
    <row r="26" spans="1:25" s="3" customFormat="1" ht="18" customHeight="1" x14ac:dyDescent="0.25">
      <c r="A26" s="13"/>
      <c r="B26" s="14"/>
      <c r="C26" s="19" t="s">
        <v>648</v>
      </c>
      <c r="D26" s="12"/>
      <c r="E26" s="12"/>
      <c r="F26" s="12"/>
      <c r="G26" s="12"/>
      <c r="H26" s="12"/>
      <c r="I26" s="5"/>
      <c r="J26" s="5"/>
      <c r="K26" s="11"/>
      <c r="L26" s="12"/>
      <c r="M26" s="12"/>
      <c r="N26" s="12"/>
      <c r="O26" s="12"/>
      <c r="P26" s="18"/>
      <c r="Q26" s="18"/>
      <c r="R26" s="18"/>
      <c r="S26" s="18"/>
      <c r="T26" s="18"/>
      <c r="U26" s="18"/>
      <c r="V26" s="18"/>
      <c r="W26" s="18"/>
      <c r="X26" s="67"/>
      <c r="Y26" s="23"/>
    </row>
    <row r="27" spans="1:25" s="3" customFormat="1" ht="18" customHeight="1" x14ac:dyDescent="0.25">
      <c r="A27" s="13"/>
      <c r="B27" s="14"/>
      <c r="C27" s="80" t="s">
        <v>564</v>
      </c>
      <c r="D27" s="12"/>
      <c r="E27" s="12"/>
      <c r="F27" s="12"/>
      <c r="G27" s="12"/>
      <c r="H27" s="12"/>
      <c r="I27" s="5"/>
      <c r="J27" s="5"/>
      <c r="K27" s="11"/>
      <c r="L27" s="12"/>
      <c r="M27" s="12"/>
      <c r="N27" s="12"/>
      <c r="O27" s="12"/>
      <c r="P27" s="18"/>
      <c r="Q27" s="18"/>
      <c r="R27" s="18"/>
      <c r="S27" s="18"/>
      <c r="T27" s="18"/>
      <c r="U27" s="18"/>
      <c r="V27" s="18"/>
      <c r="W27" s="18"/>
      <c r="X27" s="67"/>
      <c r="Y27" s="23"/>
    </row>
    <row r="28" spans="1:25" s="3" customFormat="1" ht="33.75" customHeight="1" thickBot="1" x14ac:dyDescent="0.3">
      <c r="A28" s="13"/>
      <c r="B28" s="14"/>
      <c r="C28" s="83"/>
      <c r="D28" s="12"/>
      <c r="E28" s="12"/>
      <c r="F28" s="12"/>
      <c r="G28" s="12"/>
      <c r="H28" s="12"/>
      <c r="I28" s="5"/>
      <c r="J28" s="5"/>
      <c r="K28" s="11"/>
      <c r="L28" s="12"/>
      <c r="M28" s="12"/>
      <c r="N28" s="12"/>
      <c r="O28" s="12"/>
      <c r="P28" s="12"/>
      <c r="Q28" s="18"/>
      <c r="R28" s="18"/>
      <c r="S28" s="18"/>
      <c r="T28" s="18"/>
      <c r="U28" s="18"/>
      <c r="V28" s="18"/>
      <c r="W28" s="18"/>
      <c r="X28" s="67"/>
      <c r="Y28" s="23"/>
    </row>
    <row r="29" spans="1:25" s="3" customFormat="1" ht="50.25" customHeight="1" thickBot="1" x14ac:dyDescent="0.3">
      <c r="A29" s="13"/>
      <c r="B29" s="14"/>
      <c r="C29" s="312" t="s">
        <v>26</v>
      </c>
      <c r="D29" s="524" t="s">
        <v>32</v>
      </c>
      <c r="E29" s="525"/>
      <c r="F29" s="521"/>
      <c r="G29" s="79" t="s">
        <v>34</v>
      </c>
      <c r="H29" s="49" t="s">
        <v>33</v>
      </c>
      <c r="I29" s="49" t="s">
        <v>649</v>
      </c>
      <c r="J29" s="49" t="s">
        <v>650</v>
      </c>
      <c r="K29" s="49" t="s">
        <v>651</v>
      </c>
      <c r="L29" s="49" t="s">
        <v>41</v>
      </c>
      <c r="M29" s="49" t="s">
        <v>40</v>
      </c>
      <c r="N29" s="520" t="s">
        <v>8</v>
      </c>
      <c r="O29" s="521"/>
      <c r="P29" s="18"/>
      <c r="Q29" s="18"/>
      <c r="R29" s="18"/>
      <c r="S29" s="18"/>
      <c r="T29" s="18"/>
      <c r="U29" s="18"/>
      <c r="V29" s="18"/>
      <c r="W29" s="18"/>
      <c r="X29" s="67"/>
      <c r="Y29" s="23"/>
    </row>
    <row r="30" spans="1:25" s="3" customFormat="1" ht="46.5" customHeight="1" x14ac:dyDescent="0.25">
      <c r="A30" s="13"/>
      <c r="B30" s="14"/>
      <c r="C30" s="240"/>
      <c r="D30" s="526"/>
      <c r="E30" s="526"/>
      <c r="F30" s="526"/>
      <c r="G30" s="236"/>
      <c r="H30" s="237"/>
      <c r="I30" s="238"/>
      <c r="J30" s="239"/>
      <c r="K30" s="238"/>
      <c r="L30" s="239"/>
      <c r="M30" s="238"/>
      <c r="N30" s="522"/>
      <c r="O30" s="523"/>
      <c r="P30" s="18"/>
      <c r="Q30" s="18"/>
      <c r="R30" s="18"/>
      <c r="S30" s="18"/>
      <c r="T30" s="18"/>
      <c r="U30" s="18"/>
      <c r="V30" s="18"/>
      <c r="W30" s="18"/>
      <c r="X30" s="67"/>
      <c r="Y30" s="23"/>
    </row>
    <row r="31" spans="1:25" s="33" customFormat="1" ht="46.5" customHeight="1" thickBot="1" x14ac:dyDescent="0.3">
      <c r="A31" s="32"/>
      <c r="B31" s="14"/>
      <c r="C31" s="233"/>
      <c r="D31" s="532"/>
      <c r="E31" s="532"/>
      <c r="F31" s="532"/>
      <c r="G31" s="242"/>
      <c r="H31" s="243"/>
      <c r="I31" s="244"/>
      <c r="J31" s="244"/>
      <c r="K31" s="244"/>
      <c r="L31" s="245"/>
      <c r="M31" s="244"/>
      <c r="N31" s="532"/>
      <c r="O31" s="533"/>
      <c r="P31" s="18"/>
      <c r="Q31" s="18"/>
      <c r="R31" s="18"/>
      <c r="S31" s="18"/>
      <c r="T31" s="18"/>
      <c r="U31" s="18"/>
      <c r="V31" s="18"/>
      <c r="W31" s="18"/>
      <c r="X31" s="67"/>
      <c r="Y31" s="51"/>
    </row>
    <row r="32" spans="1:25" s="16" customFormat="1" ht="18" customHeight="1" x14ac:dyDescent="0.25">
      <c r="B32" s="14"/>
      <c r="C32" s="5"/>
      <c r="D32" s="5"/>
      <c r="E32" s="5"/>
      <c r="F32" s="5"/>
      <c r="G32" s="5"/>
      <c r="H32" s="5"/>
      <c r="I32" s="5"/>
      <c r="J32" s="5"/>
      <c r="K32" s="5"/>
      <c r="L32" s="5"/>
      <c r="M32" s="5"/>
      <c r="N32" s="5"/>
      <c r="O32" s="5"/>
      <c r="P32" s="5"/>
      <c r="Q32" s="18"/>
      <c r="R32" s="18"/>
      <c r="S32" s="18"/>
      <c r="T32" s="18"/>
      <c r="U32" s="18"/>
      <c r="V32" s="18"/>
      <c r="W32" s="18"/>
      <c r="X32" s="67"/>
    </row>
    <row r="33" spans="1:25" s="25" customFormat="1" ht="18" customHeight="1" x14ac:dyDescent="0.25">
      <c r="A33" s="15"/>
      <c r="B33" s="14"/>
      <c r="C33" s="80" t="s">
        <v>652</v>
      </c>
      <c r="D33" s="12"/>
      <c r="E33" s="12"/>
      <c r="F33" s="12"/>
      <c r="G33" s="12"/>
      <c r="H33" s="12"/>
      <c r="I33" s="12"/>
      <c r="J33" s="5"/>
      <c r="K33" s="11"/>
      <c r="L33" s="12"/>
      <c r="M33" s="5"/>
      <c r="N33" s="5"/>
      <c r="O33" s="5"/>
      <c r="P33" s="5"/>
      <c r="Q33" s="18"/>
      <c r="R33" s="18"/>
      <c r="S33" s="18"/>
      <c r="T33" s="18"/>
      <c r="U33" s="18"/>
      <c r="V33" s="18"/>
      <c r="W33" s="18"/>
      <c r="X33" s="67"/>
      <c r="Y33" s="34"/>
    </row>
    <row r="34" spans="1:25" s="25" customFormat="1" ht="18" customHeight="1" thickBot="1" x14ac:dyDescent="0.3">
      <c r="A34" s="15"/>
      <c r="B34" s="14"/>
      <c r="C34" s="11"/>
      <c r="D34" s="11"/>
      <c r="E34" s="11"/>
      <c r="F34" s="11"/>
      <c r="G34" s="11"/>
      <c r="H34" s="11"/>
      <c r="I34" s="11"/>
      <c r="J34" s="11"/>
      <c r="K34" s="11"/>
      <c r="L34" s="11"/>
      <c r="M34" s="5"/>
      <c r="N34" s="5"/>
      <c r="O34" s="5"/>
      <c r="P34" s="5"/>
      <c r="Q34" s="18"/>
      <c r="R34" s="18"/>
      <c r="S34" s="18"/>
      <c r="T34" s="18"/>
      <c r="U34" s="18"/>
      <c r="V34" s="18"/>
      <c r="W34" s="18"/>
      <c r="X34" s="67"/>
      <c r="Y34" s="34"/>
    </row>
    <row r="35" spans="1:25" s="3" customFormat="1" ht="18" customHeight="1" x14ac:dyDescent="0.25">
      <c r="A35" s="13"/>
      <c r="B35" s="14"/>
      <c r="C35" s="538" t="s">
        <v>854</v>
      </c>
      <c r="D35" s="539"/>
      <c r="E35" s="539"/>
      <c r="F35" s="539"/>
      <c r="G35" s="539"/>
      <c r="H35" s="539"/>
      <c r="I35" s="540"/>
      <c r="J35" s="5"/>
      <c r="K35" s="11"/>
      <c r="L35" s="12"/>
      <c r="M35" s="12"/>
      <c r="N35" s="12"/>
      <c r="O35" s="12"/>
      <c r="P35" s="12"/>
      <c r="Q35" s="18"/>
      <c r="R35" s="18"/>
      <c r="S35" s="18"/>
      <c r="T35" s="18"/>
      <c r="U35" s="18"/>
      <c r="V35" s="18"/>
      <c r="W35" s="18"/>
      <c r="X35" s="67"/>
      <c r="Y35" s="23"/>
    </row>
    <row r="36" spans="1:25" s="3" customFormat="1" ht="18" customHeight="1" x14ac:dyDescent="0.25">
      <c r="A36" s="13"/>
      <c r="B36" s="14"/>
      <c r="C36" s="541"/>
      <c r="D36" s="542"/>
      <c r="E36" s="542"/>
      <c r="F36" s="542"/>
      <c r="G36" s="542"/>
      <c r="H36" s="542"/>
      <c r="I36" s="543"/>
      <c r="J36" s="5"/>
      <c r="K36" s="11"/>
      <c r="L36" s="12"/>
      <c r="M36" s="12"/>
      <c r="N36" s="12"/>
      <c r="O36" s="12"/>
      <c r="P36" s="12"/>
      <c r="Q36" s="18"/>
      <c r="R36" s="18"/>
      <c r="S36" s="18"/>
      <c r="T36" s="18"/>
      <c r="U36" s="18"/>
      <c r="V36" s="18"/>
      <c r="W36" s="18"/>
      <c r="X36" s="67"/>
      <c r="Y36" s="23"/>
    </row>
    <row r="37" spans="1:25" s="3" customFormat="1" ht="18" customHeight="1" x14ac:dyDescent="0.25">
      <c r="A37" s="13"/>
      <c r="B37" s="14"/>
      <c r="C37" s="541"/>
      <c r="D37" s="542"/>
      <c r="E37" s="542"/>
      <c r="F37" s="542"/>
      <c r="G37" s="542"/>
      <c r="H37" s="542"/>
      <c r="I37" s="543"/>
      <c r="J37" s="5"/>
      <c r="K37" s="11"/>
      <c r="L37" s="12"/>
      <c r="M37" s="12"/>
      <c r="N37" s="12"/>
      <c r="O37" s="12"/>
      <c r="P37" s="12"/>
      <c r="Q37" s="18"/>
      <c r="R37" s="18"/>
      <c r="S37" s="18"/>
      <c r="T37" s="18"/>
      <c r="U37" s="18"/>
      <c r="V37" s="18"/>
      <c r="W37" s="18"/>
      <c r="X37" s="67"/>
      <c r="Y37" s="23"/>
    </row>
    <row r="38" spans="1:25" s="3" customFormat="1" ht="18" customHeight="1" x14ac:dyDescent="0.25">
      <c r="A38" s="13"/>
      <c r="B38" s="14"/>
      <c r="C38" s="541"/>
      <c r="D38" s="542"/>
      <c r="E38" s="542"/>
      <c r="F38" s="542"/>
      <c r="G38" s="542"/>
      <c r="H38" s="542"/>
      <c r="I38" s="543"/>
      <c r="J38" s="5"/>
      <c r="K38" s="11"/>
      <c r="L38" s="12"/>
      <c r="M38" s="12"/>
      <c r="N38" s="12"/>
      <c r="O38" s="12"/>
      <c r="P38" s="12"/>
      <c r="Q38" s="18"/>
      <c r="R38" s="18"/>
      <c r="S38" s="18"/>
      <c r="T38" s="18"/>
      <c r="U38" s="18"/>
      <c r="V38" s="18"/>
      <c r="W38" s="18"/>
      <c r="X38" s="67"/>
      <c r="Y38" s="23"/>
    </row>
    <row r="39" spans="1:25" s="3" customFormat="1" ht="18" customHeight="1" thickBot="1" x14ac:dyDescent="0.3">
      <c r="A39" s="13"/>
      <c r="B39" s="14"/>
      <c r="C39" s="544"/>
      <c r="D39" s="545"/>
      <c r="E39" s="545"/>
      <c r="F39" s="545"/>
      <c r="G39" s="545"/>
      <c r="H39" s="545"/>
      <c r="I39" s="546"/>
      <c r="J39" s="5"/>
      <c r="K39" s="11"/>
      <c r="L39" s="12"/>
      <c r="M39" s="12"/>
      <c r="N39" s="12"/>
      <c r="O39" s="12"/>
      <c r="P39" s="12"/>
      <c r="Q39" s="18"/>
      <c r="R39" s="18"/>
      <c r="S39" s="18"/>
      <c r="T39" s="18"/>
      <c r="U39" s="18"/>
      <c r="V39" s="18"/>
      <c r="W39" s="18"/>
      <c r="X39" s="67"/>
      <c r="Y39" s="23"/>
    </row>
    <row r="40" spans="1:25" s="3" customFormat="1" ht="18" customHeight="1" x14ac:dyDescent="0.25">
      <c r="A40" s="13"/>
      <c r="B40" s="14"/>
      <c r="C40" s="19"/>
      <c r="D40" s="12"/>
      <c r="E40" s="12"/>
      <c r="F40" s="12"/>
      <c r="G40" s="12"/>
      <c r="H40" s="12"/>
      <c r="I40" s="5"/>
      <c r="J40" s="5"/>
      <c r="K40" s="11"/>
      <c r="L40" s="12"/>
      <c r="M40" s="12"/>
      <c r="N40" s="12"/>
      <c r="O40" s="12"/>
      <c r="P40" s="12"/>
      <c r="Q40" s="18"/>
      <c r="R40" s="18"/>
      <c r="S40" s="18"/>
      <c r="T40" s="18"/>
      <c r="U40" s="18"/>
      <c r="V40" s="18"/>
      <c r="W40" s="18"/>
      <c r="X40" s="67"/>
      <c r="Y40" s="23"/>
    </row>
    <row r="41" spans="1:25" s="3" customFormat="1" ht="18" customHeight="1" x14ac:dyDescent="0.25">
      <c r="A41" s="13"/>
      <c r="B41" s="14"/>
      <c r="C41" s="20" t="s">
        <v>659</v>
      </c>
      <c r="D41" s="12"/>
      <c r="E41" s="12"/>
      <c r="F41" s="12"/>
      <c r="G41" s="12"/>
      <c r="H41" s="12"/>
      <c r="I41" s="5"/>
      <c r="J41" s="5"/>
      <c r="K41" s="11"/>
      <c r="L41" s="12"/>
      <c r="M41" s="12"/>
      <c r="N41" s="12"/>
      <c r="O41" s="12"/>
      <c r="P41" s="12"/>
      <c r="Q41" s="18"/>
      <c r="R41" s="18"/>
      <c r="S41" s="18"/>
      <c r="T41" s="18"/>
      <c r="U41" s="18"/>
      <c r="V41" s="18"/>
      <c r="W41" s="18"/>
      <c r="X41" s="67"/>
      <c r="Y41" s="23"/>
    </row>
    <row r="42" spans="1:25" s="3" customFormat="1" ht="18" customHeight="1" x14ac:dyDescent="0.25">
      <c r="A42" s="13"/>
      <c r="B42" s="14"/>
      <c r="C42" s="20" t="s">
        <v>35</v>
      </c>
      <c r="D42" s="12"/>
      <c r="E42" s="12"/>
      <c r="F42" s="12"/>
      <c r="G42" s="12"/>
      <c r="H42" s="12"/>
      <c r="I42" s="5"/>
      <c r="J42" s="5"/>
      <c r="K42" s="11"/>
      <c r="L42" s="12"/>
      <c r="M42" s="12"/>
      <c r="N42" s="12"/>
      <c r="O42" s="12"/>
      <c r="P42" s="12"/>
      <c r="Q42" s="18"/>
      <c r="R42" s="18"/>
      <c r="S42" s="18"/>
      <c r="T42" s="18"/>
      <c r="U42" s="18"/>
      <c r="V42" s="18"/>
      <c r="W42" s="18"/>
      <c r="X42" s="67"/>
      <c r="Y42" s="23"/>
    </row>
    <row r="43" spans="1:25" s="3" customFormat="1" ht="33" customHeight="1" thickBot="1" x14ac:dyDescent="0.3">
      <c r="A43" s="13"/>
      <c r="B43" s="14"/>
      <c r="C43" s="81"/>
      <c r="D43" s="12"/>
      <c r="E43" s="12"/>
      <c r="F43" s="12"/>
      <c r="G43" s="12"/>
      <c r="H43" s="12"/>
      <c r="I43" s="5"/>
      <c r="J43" s="5"/>
      <c r="K43" s="11"/>
      <c r="L43" s="12"/>
      <c r="M43" s="12"/>
      <c r="N43" s="12"/>
      <c r="O43" s="12"/>
      <c r="P43" s="12"/>
      <c r="Q43" s="18"/>
      <c r="R43" s="18"/>
      <c r="S43" s="18"/>
      <c r="T43" s="18"/>
      <c r="U43" s="18"/>
      <c r="V43" s="18"/>
      <c r="W43" s="18"/>
      <c r="X43" s="67"/>
      <c r="Y43" s="23"/>
    </row>
    <row r="44" spans="1:25" s="3" customFormat="1" ht="126.6" customHeight="1" thickBot="1" x14ac:dyDescent="0.3">
      <c r="A44" s="13"/>
      <c r="B44" s="14"/>
      <c r="C44" s="48" t="s">
        <v>26</v>
      </c>
      <c r="D44" s="311" t="s">
        <v>39</v>
      </c>
      <c r="E44" s="311" t="s">
        <v>38</v>
      </c>
      <c r="F44" s="311" t="s">
        <v>37</v>
      </c>
      <c r="G44" s="311" t="s">
        <v>43</v>
      </c>
      <c r="H44" s="311" t="s">
        <v>565</v>
      </c>
      <c r="I44" s="520" t="s">
        <v>36</v>
      </c>
      <c r="J44" s="559"/>
      <c r="K44" s="534" t="s">
        <v>45</v>
      </c>
      <c r="L44" s="535"/>
      <c r="M44" s="311" t="s">
        <v>20</v>
      </c>
      <c r="N44" s="311" t="s">
        <v>24</v>
      </c>
      <c r="O44" s="311" t="s">
        <v>22</v>
      </c>
      <c r="P44" s="311" t="s">
        <v>18</v>
      </c>
      <c r="Q44" s="311" t="s">
        <v>42</v>
      </c>
      <c r="R44" s="311" t="s">
        <v>653</v>
      </c>
      <c r="S44" s="520" t="s">
        <v>8</v>
      </c>
      <c r="T44" s="521"/>
      <c r="U44" s="334"/>
      <c r="V44" s="334"/>
      <c r="W44" s="334"/>
      <c r="X44" s="29"/>
      <c r="Y44" s="23"/>
    </row>
    <row r="45" spans="1:25" s="3" customFormat="1" ht="47.25" customHeight="1" x14ac:dyDescent="0.25">
      <c r="A45" s="13"/>
      <c r="B45" s="14"/>
      <c r="C45" s="240"/>
      <c r="D45" s="310"/>
      <c r="E45" s="310"/>
      <c r="F45" s="231"/>
      <c r="G45" s="310"/>
      <c r="H45" s="231"/>
      <c r="I45" s="557"/>
      <c r="J45" s="558"/>
      <c r="K45" s="536"/>
      <c r="L45" s="537"/>
      <c r="M45" s="310"/>
      <c r="N45" s="310"/>
      <c r="O45" s="310"/>
      <c r="P45" s="232"/>
      <c r="Q45" s="232"/>
      <c r="R45" s="310"/>
      <c r="S45" s="557"/>
      <c r="T45" s="582"/>
      <c r="U45" s="335"/>
      <c r="V45" s="335"/>
      <c r="W45" s="335"/>
      <c r="X45" s="29"/>
      <c r="Y45" s="23"/>
    </row>
    <row r="46" spans="1:25" s="3" customFormat="1" ht="47.25" customHeight="1" thickBot="1" x14ac:dyDescent="0.3">
      <c r="A46" s="13"/>
      <c r="B46" s="14"/>
      <c r="C46" s="241"/>
      <c r="D46" s="309"/>
      <c r="E46" s="309"/>
      <c r="F46" s="234"/>
      <c r="G46" s="309"/>
      <c r="H46" s="234"/>
      <c r="I46" s="556"/>
      <c r="J46" s="531"/>
      <c r="K46" s="585"/>
      <c r="L46" s="585"/>
      <c r="M46" s="309"/>
      <c r="N46" s="309"/>
      <c r="O46" s="309"/>
      <c r="P46" s="235"/>
      <c r="Q46" s="235"/>
      <c r="R46" s="309"/>
      <c r="S46" s="583"/>
      <c r="T46" s="584"/>
      <c r="U46" s="336"/>
      <c r="V46" s="336"/>
      <c r="W46" s="336"/>
      <c r="X46" s="29"/>
      <c r="Y46" s="23"/>
    </row>
    <row r="47" spans="1:25" s="3" customFormat="1" ht="18" customHeight="1" x14ac:dyDescent="0.25">
      <c r="A47" s="13"/>
      <c r="B47" s="14"/>
      <c r="C47" s="11"/>
      <c r="D47" s="18"/>
      <c r="E47" s="18"/>
      <c r="F47" s="18"/>
      <c r="G47" s="18"/>
      <c r="H47" s="18"/>
      <c r="I47" s="18"/>
      <c r="J47" s="18"/>
      <c r="K47" s="18"/>
      <c r="L47" s="18"/>
      <c r="M47" s="18"/>
      <c r="N47" s="18"/>
      <c r="O47" s="18"/>
      <c r="P47" s="18"/>
      <c r="Q47" s="18"/>
      <c r="R47" s="18"/>
      <c r="S47" s="18"/>
      <c r="T47" s="18"/>
      <c r="U47" s="18"/>
      <c r="V47" s="18"/>
      <c r="W47" s="18"/>
      <c r="X47" s="29"/>
      <c r="Y47" s="23"/>
    </row>
    <row r="48" spans="1:25" s="16" customFormat="1" ht="18" customHeight="1" x14ac:dyDescent="0.25">
      <c r="B48" s="14"/>
      <c r="C48" s="80" t="s">
        <v>47</v>
      </c>
      <c r="D48" s="18"/>
      <c r="E48" s="18"/>
      <c r="F48" s="18"/>
      <c r="G48" s="18"/>
      <c r="H48" s="18"/>
      <c r="I48" s="18"/>
      <c r="J48" s="18"/>
      <c r="K48" s="18"/>
      <c r="L48" s="18"/>
      <c r="M48" s="18"/>
      <c r="N48" s="18"/>
      <c r="O48" s="18"/>
      <c r="P48" s="18"/>
      <c r="Q48" s="18"/>
      <c r="R48" s="18"/>
      <c r="S48" s="18"/>
      <c r="T48" s="18"/>
      <c r="U48" s="18"/>
      <c r="V48" s="18"/>
      <c r="W48" s="18"/>
      <c r="X48" s="29"/>
    </row>
    <row r="49" spans="1:24" s="16" customFormat="1" ht="18" customHeight="1" thickBot="1" x14ac:dyDescent="0.3">
      <c r="B49" s="14"/>
      <c r="C49" s="11"/>
      <c r="D49" s="18"/>
      <c r="E49" s="18"/>
      <c r="F49" s="18"/>
      <c r="G49" s="18"/>
      <c r="H49" s="18"/>
      <c r="I49" s="18"/>
      <c r="J49" s="18"/>
      <c r="K49" s="18"/>
      <c r="L49" s="18"/>
      <c r="M49" s="18"/>
      <c r="N49" s="18"/>
      <c r="O49" s="18"/>
      <c r="P49" s="18"/>
      <c r="Q49" s="18"/>
      <c r="R49" s="18"/>
      <c r="S49" s="18"/>
      <c r="T49" s="18"/>
      <c r="U49" s="18"/>
      <c r="V49" s="18"/>
      <c r="W49" s="18"/>
      <c r="X49" s="29"/>
    </row>
    <row r="50" spans="1:24" s="16" customFormat="1" ht="18" customHeight="1" x14ac:dyDescent="0.25">
      <c r="B50" s="14"/>
      <c r="C50" s="547"/>
      <c r="D50" s="548"/>
      <c r="E50" s="548"/>
      <c r="F50" s="548"/>
      <c r="G50" s="548"/>
      <c r="H50" s="548"/>
      <c r="I50" s="549"/>
      <c r="J50" s="18"/>
      <c r="K50" s="18"/>
      <c r="L50" s="18"/>
      <c r="M50" s="18"/>
      <c r="N50" s="18"/>
      <c r="O50" s="18"/>
      <c r="P50" s="18"/>
      <c r="Q50" s="18"/>
      <c r="R50" s="18"/>
      <c r="S50" s="18"/>
      <c r="T50" s="18"/>
      <c r="U50" s="18"/>
      <c r="V50" s="18"/>
      <c r="W50" s="18"/>
      <c r="X50" s="29"/>
    </row>
    <row r="51" spans="1:24" s="16" customFormat="1" ht="18" customHeight="1" x14ac:dyDescent="0.25">
      <c r="B51" s="14"/>
      <c r="C51" s="550"/>
      <c r="D51" s="551"/>
      <c r="E51" s="551"/>
      <c r="F51" s="551"/>
      <c r="G51" s="551"/>
      <c r="H51" s="551"/>
      <c r="I51" s="552"/>
      <c r="J51" s="18"/>
      <c r="K51" s="18"/>
      <c r="L51" s="18"/>
      <c r="M51" s="18"/>
      <c r="N51" s="18"/>
      <c r="O51" s="18"/>
      <c r="P51" s="18"/>
      <c r="Q51" s="18"/>
      <c r="R51" s="18"/>
      <c r="S51" s="18"/>
      <c r="T51" s="18"/>
      <c r="U51" s="18"/>
      <c r="V51" s="18"/>
      <c r="W51" s="18"/>
      <c r="X51" s="29"/>
    </row>
    <row r="52" spans="1:24" s="16" customFormat="1" ht="18" customHeight="1" x14ac:dyDescent="0.25">
      <c r="B52" s="14"/>
      <c r="C52" s="550"/>
      <c r="D52" s="551"/>
      <c r="E52" s="551"/>
      <c r="F52" s="551"/>
      <c r="G52" s="551"/>
      <c r="H52" s="551"/>
      <c r="I52" s="552"/>
      <c r="J52" s="18"/>
      <c r="K52" s="18"/>
      <c r="L52" s="18"/>
      <c r="M52" s="18"/>
      <c r="N52" s="18"/>
      <c r="O52" s="18"/>
      <c r="P52" s="18"/>
      <c r="Q52" s="18"/>
      <c r="R52" s="18"/>
      <c r="S52" s="18"/>
      <c r="T52" s="18"/>
      <c r="U52" s="18"/>
      <c r="V52" s="18"/>
      <c r="W52" s="18"/>
      <c r="X52" s="29"/>
    </row>
    <row r="53" spans="1:24" s="16" customFormat="1" ht="18" customHeight="1" x14ac:dyDescent="0.25">
      <c r="B53" s="14"/>
      <c r="C53" s="550"/>
      <c r="D53" s="551"/>
      <c r="E53" s="551"/>
      <c r="F53" s="551"/>
      <c r="G53" s="551"/>
      <c r="H53" s="551"/>
      <c r="I53" s="552"/>
      <c r="J53" s="18"/>
      <c r="K53" s="18"/>
      <c r="L53" s="18"/>
      <c r="M53" s="18"/>
      <c r="N53" s="18"/>
      <c r="O53" s="18"/>
      <c r="P53" s="18"/>
      <c r="Q53" s="18"/>
      <c r="R53" s="18"/>
      <c r="S53" s="18"/>
      <c r="T53" s="18"/>
      <c r="U53" s="18"/>
      <c r="V53" s="18"/>
      <c r="W53" s="18"/>
      <c r="X53" s="29"/>
    </row>
    <row r="54" spans="1:24" ht="19.5" thickBot="1" x14ac:dyDescent="0.3">
      <c r="A54" s="1"/>
      <c r="B54" s="30"/>
      <c r="C54" s="553"/>
      <c r="D54" s="554"/>
      <c r="E54" s="554"/>
      <c r="F54" s="554"/>
      <c r="G54" s="554"/>
      <c r="H54" s="554"/>
      <c r="I54" s="555"/>
      <c r="J54" s="18"/>
      <c r="K54" s="18"/>
      <c r="L54" s="18"/>
      <c r="M54" s="18"/>
      <c r="N54" s="18"/>
      <c r="O54" s="18"/>
      <c r="P54" s="18"/>
      <c r="Q54" s="18"/>
      <c r="R54" s="18"/>
      <c r="S54" s="18"/>
      <c r="T54" s="18"/>
      <c r="U54" s="18"/>
      <c r="V54" s="18"/>
      <c r="W54" s="18"/>
      <c r="X54" s="29"/>
    </row>
    <row r="55" spans="1:24" ht="18.75" x14ac:dyDescent="0.25">
      <c r="A55" s="1"/>
      <c r="B55" s="30"/>
      <c r="C55" s="66"/>
      <c r="D55" s="18"/>
      <c r="E55" s="18"/>
      <c r="F55" s="18"/>
      <c r="G55" s="18"/>
      <c r="H55" s="18"/>
      <c r="I55" s="18"/>
      <c r="J55" s="18"/>
      <c r="K55" s="18"/>
      <c r="L55" s="18"/>
      <c r="M55" s="18"/>
      <c r="N55" s="18"/>
      <c r="O55" s="18"/>
      <c r="P55" s="18"/>
      <c r="Q55" s="18"/>
      <c r="R55" s="18"/>
      <c r="S55" s="18"/>
      <c r="T55" s="18"/>
      <c r="U55" s="18"/>
      <c r="V55" s="18"/>
      <c r="W55" s="18"/>
      <c r="X55" s="29"/>
    </row>
    <row r="56" spans="1:24" ht="18.75" x14ac:dyDescent="0.25">
      <c r="A56" s="1"/>
      <c r="B56" s="31"/>
      <c r="C56" s="20" t="s">
        <v>654</v>
      </c>
      <c r="D56" s="18"/>
      <c r="E56" s="18"/>
      <c r="F56" s="18"/>
      <c r="G56" s="18"/>
      <c r="H56" s="18"/>
      <c r="I56" s="18"/>
      <c r="J56" s="18"/>
      <c r="K56" s="18"/>
      <c r="L56" s="18"/>
      <c r="M56" s="18"/>
      <c r="N56" s="18"/>
      <c r="O56" s="18"/>
      <c r="P56" s="18"/>
      <c r="Q56" s="18"/>
      <c r="R56" s="18"/>
      <c r="S56" s="18"/>
      <c r="T56" s="18"/>
      <c r="U56" s="18"/>
      <c r="V56" s="18"/>
      <c r="W56" s="18"/>
      <c r="X56" s="29"/>
    </row>
    <row r="57" spans="1:24" ht="18.75" x14ac:dyDescent="0.25">
      <c r="A57" s="1"/>
      <c r="B57" s="31"/>
      <c r="C57" s="20" t="s">
        <v>566</v>
      </c>
      <c r="D57" s="18"/>
      <c r="E57" s="18"/>
      <c r="F57" s="18"/>
      <c r="G57" s="18"/>
      <c r="H57" s="18"/>
      <c r="I57" s="18"/>
      <c r="J57" s="18"/>
      <c r="K57" s="18"/>
      <c r="L57" s="18"/>
      <c r="M57" s="18"/>
      <c r="N57" s="18"/>
      <c r="O57" s="18"/>
      <c r="P57" s="18"/>
      <c r="Q57" s="18"/>
      <c r="R57" s="18"/>
      <c r="S57" s="18"/>
      <c r="T57" s="18"/>
      <c r="U57" s="18"/>
      <c r="V57" s="18"/>
      <c r="W57" s="18"/>
      <c r="X57" s="29"/>
    </row>
    <row r="58" spans="1:24" ht="19.5" thickBot="1" x14ac:dyDescent="0.3">
      <c r="A58" s="1"/>
      <c r="B58" s="31"/>
      <c r="C58" s="20"/>
      <c r="D58" s="18"/>
      <c r="E58" s="18"/>
      <c r="F58" s="18"/>
      <c r="G58" s="18"/>
      <c r="H58" s="18"/>
      <c r="I58" s="18"/>
      <c r="J58" s="18"/>
      <c r="K58" s="18"/>
      <c r="L58" s="18"/>
      <c r="M58" s="18"/>
      <c r="N58" s="18"/>
      <c r="O58" s="18"/>
      <c r="P58" s="18"/>
      <c r="Q58" s="18"/>
      <c r="R58" s="18"/>
      <c r="S58" s="18"/>
      <c r="T58" s="18"/>
      <c r="U58" s="18"/>
      <c r="V58" s="18"/>
      <c r="W58" s="18"/>
      <c r="X58" s="29"/>
    </row>
    <row r="59" spans="1:24" ht="79.150000000000006" customHeight="1" thickBot="1" x14ac:dyDescent="0.3">
      <c r="A59" s="1"/>
      <c r="B59" s="30"/>
      <c r="C59" s="524" t="s">
        <v>655</v>
      </c>
      <c r="D59" s="521"/>
      <c r="E59" s="524" t="s">
        <v>656</v>
      </c>
      <c r="F59" s="525"/>
      <c r="G59" s="525"/>
      <c r="H59" s="521"/>
      <c r="I59" s="403" t="s">
        <v>23</v>
      </c>
      <c r="J59" s="315" t="s">
        <v>48</v>
      </c>
      <c r="K59" s="315" t="s">
        <v>49</v>
      </c>
      <c r="L59" s="315" t="s">
        <v>50</v>
      </c>
      <c r="M59" s="315" t="s">
        <v>51</v>
      </c>
      <c r="N59" s="315" t="s">
        <v>21</v>
      </c>
      <c r="O59" s="54" t="s">
        <v>8</v>
      </c>
      <c r="P59" s="18"/>
      <c r="Q59" s="18"/>
      <c r="R59" s="18"/>
      <c r="S59" s="18"/>
      <c r="T59" s="18"/>
      <c r="U59" s="18"/>
      <c r="V59" s="18"/>
      <c r="W59" s="18"/>
      <c r="X59" s="29"/>
    </row>
    <row r="60" spans="1:24" ht="78.75" customHeight="1" x14ac:dyDescent="0.25">
      <c r="A60" s="1"/>
      <c r="B60" s="30"/>
      <c r="C60" s="586"/>
      <c r="D60" s="558"/>
      <c r="E60" s="568" t="s">
        <v>853</v>
      </c>
      <c r="F60" s="568"/>
      <c r="G60" s="568"/>
      <c r="H60" s="568"/>
      <c r="I60" s="314"/>
      <c r="J60" s="314"/>
      <c r="K60" s="314"/>
      <c r="L60" s="314"/>
      <c r="M60" s="314"/>
      <c r="N60" s="314"/>
      <c r="O60" s="429" t="s">
        <v>861</v>
      </c>
      <c r="P60" s="18"/>
      <c r="Q60" s="18"/>
      <c r="R60" s="18"/>
      <c r="S60" s="18"/>
      <c r="T60" s="18"/>
      <c r="U60" s="18"/>
      <c r="V60" s="18"/>
      <c r="W60" s="18"/>
      <c r="X60" s="29"/>
    </row>
    <row r="61" spans="1:24" ht="47.25" customHeight="1" thickBot="1" x14ac:dyDescent="0.3">
      <c r="B61" s="30"/>
      <c r="C61" s="530"/>
      <c r="D61" s="531"/>
      <c r="E61" s="527"/>
      <c r="F61" s="528"/>
      <c r="G61" s="528"/>
      <c r="H61" s="529"/>
      <c r="I61" s="313"/>
      <c r="J61" s="313"/>
      <c r="K61" s="313"/>
      <c r="L61" s="313"/>
      <c r="M61" s="313"/>
      <c r="N61" s="313"/>
      <c r="O61" s="306"/>
      <c r="P61" s="18"/>
      <c r="Q61" s="18"/>
      <c r="R61" s="18"/>
      <c r="S61" s="18"/>
      <c r="T61" s="18"/>
      <c r="U61" s="18"/>
      <c r="V61" s="18"/>
      <c r="W61" s="18"/>
      <c r="X61" s="29"/>
    </row>
    <row r="62" spans="1:24" ht="18.75" x14ac:dyDescent="0.25">
      <c r="B62" s="36"/>
      <c r="C62" s="343"/>
      <c r="D62" s="343"/>
      <c r="E62" s="343"/>
      <c r="F62" s="343"/>
      <c r="G62" s="343"/>
      <c r="H62" s="343"/>
      <c r="I62" s="343"/>
      <c r="J62" s="343"/>
      <c r="K62" s="343"/>
      <c r="L62" s="343"/>
      <c r="M62" s="343"/>
      <c r="N62" s="343"/>
      <c r="O62" s="343"/>
      <c r="P62" s="35"/>
      <c r="Q62" s="35"/>
      <c r="R62" s="35"/>
      <c r="S62" s="35"/>
      <c r="T62" s="35"/>
      <c r="U62" s="35"/>
      <c r="V62" s="35"/>
      <c r="W62" s="35"/>
      <c r="X62" s="52"/>
    </row>
    <row r="63" spans="1:24" x14ac:dyDescent="0.25">
      <c r="C63" s="344"/>
      <c r="D63" s="344"/>
      <c r="E63" s="344"/>
      <c r="F63" s="344"/>
      <c r="G63" s="344"/>
      <c r="H63" s="344"/>
      <c r="I63" s="344"/>
      <c r="J63" s="344"/>
      <c r="K63" s="345"/>
      <c r="L63" s="345"/>
      <c r="M63" s="345"/>
      <c r="N63" s="345"/>
      <c r="O63" s="345"/>
    </row>
    <row r="64" spans="1:24" ht="15.75" thickBot="1" x14ac:dyDescent="0.3">
      <c r="C64" s="344"/>
      <c r="D64" s="344"/>
      <c r="E64" s="344"/>
      <c r="F64" s="344"/>
      <c r="G64" s="344"/>
      <c r="H64" s="344"/>
      <c r="I64" s="344"/>
      <c r="J64" s="344"/>
      <c r="K64" s="345"/>
      <c r="L64" s="345"/>
      <c r="M64" s="345"/>
      <c r="N64" s="345"/>
      <c r="O64" s="345"/>
    </row>
    <row r="65" spans="2:24" ht="15.75" thickBot="1" x14ac:dyDescent="0.3">
      <c r="B65" s="68"/>
      <c r="C65" s="560" t="s">
        <v>52</v>
      </c>
      <c r="D65" s="560"/>
      <c r="E65" s="560"/>
      <c r="F65" s="560"/>
      <c r="G65" s="560"/>
      <c r="H65" s="337"/>
      <c r="I65" s="337"/>
      <c r="J65" s="560"/>
      <c r="K65" s="560"/>
      <c r="L65" s="560"/>
      <c r="M65" s="560"/>
      <c r="N65" s="560"/>
      <c r="O65" s="337"/>
      <c r="P65" s="69"/>
      <c r="Q65" s="560"/>
      <c r="R65" s="560"/>
      <c r="S65" s="560"/>
      <c r="T65" s="560"/>
      <c r="U65" s="69"/>
      <c r="V65" s="69"/>
      <c r="W65" s="77"/>
      <c r="X65" s="78"/>
    </row>
    <row r="66" spans="2:24" x14ac:dyDescent="0.25">
      <c r="B66" s="70"/>
      <c r="C66" s="346"/>
      <c r="D66" s="347"/>
      <c r="E66" s="347"/>
      <c r="F66" s="347"/>
      <c r="G66" s="347"/>
      <c r="H66" s="347"/>
      <c r="I66" s="347"/>
      <c r="J66" s="347"/>
      <c r="K66" s="347"/>
      <c r="L66" s="347"/>
      <c r="M66" s="347"/>
      <c r="N66" s="347"/>
      <c r="O66" s="347"/>
      <c r="P66" s="71"/>
      <c r="Q66" s="71"/>
      <c r="R66" s="71"/>
      <c r="S66" s="71"/>
      <c r="T66" s="71"/>
      <c r="U66" s="71"/>
      <c r="V66" s="71"/>
      <c r="W66" s="71"/>
      <c r="X66" s="72"/>
    </row>
    <row r="67" spans="2:24" ht="60" x14ac:dyDescent="0.25">
      <c r="B67" s="70"/>
      <c r="C67" s="346" t="s">
        <v>657</v>
      </c>
      <c r="D67" s="346"/>
      <c r="E67" s="346"/>
      <c r="F67" s="347"/>
      <c r="G67" s="347"/>
      <c r="H67" s="347"/>
      <c r="I67" s="347"/>
      <c r="J67" s="347"/>
      <c r="K67" s="347"/>
      <c r="L67" s="347"/>
      <c r="M67" s="347"/>
      <c r="N67" s="347"/>
      <c r="O67" s="347"/>
      <c r="P67" s="71"/>
      <c r="Q67" s="71"/>
      <c r="R67" s="71"/>
      <c r="S67" s="71"/>
      <c r="T67" s="71"/>
      <c r="U67" s="71"/>
      <c r="V67" s="71"/>
      <c r="W67" s="71"/>
      <c r="X67" s="72"/>
    </row>
    <row r="68" spans="2:24" ht="23.25" customHeight="1" thickBot="1" x14ac:dyDescent="0.3">
      <c r="B68" s="73"/>
      <c r="C68" s="346"/>
      <c r="D68" s="347"/>
      <c r="E68" s="347"/>
      <c r="F68" s="347"/>
      <c r="G68" s="347"/>
      <c r="H68" s="347"/>
      <c r="I68" s="347"/>
      <c r="J68" s="347"/>
      <c r="K68" s="347"/>
      <c r="L68" s="347"/>
      <c r="M68" s="347"/>
      <c r="N68" s="347"/>
      <c r="O68" s="347"/>
      <c r="P68" s="71"/>
      <c r="Q68" s="71"/>
      <c r="R68" s="71"/>
      <c r="S68" s="71"/>
      <c r="T68" s="71"/>
      <c r="U68" s="71"/>
      <c r="V68" s="71"/>
      <c r="W68" s="71"/>
      <c r="X68" s="72"/>
    </row>
    <row r="69" spans="2:24" ht="51.75" customHeight="1" x14ac:dyDescent="0.25">
      <c r="B69" s="73"/>
      <c r="C69" s="246" t="s">
        <v>655</v>
      </c>
      <c r="D69" s="562" t="s">
        <v>53</v>
      </c>
      <c r="E69" s="562"/>
      <c r="F69" s="562"/>
      <c r="G69" s="562"/>
      <c r="H69" s="562"/>
      <c r="I69" s="562" t="s">
        <v>563</v>
      </c>
      <c r="J69" s="562"/>
      <c r="K69" s="562" t="s">
        <v>562</v>
      </c>
      <c r="L69" s="562"/>
      <c r="M69" s="562" t="s">
        <v>8</v>
      </c>
      <c r="N69" s="565"/>
      <c r="O69" s="347"/>
      <c r="P69" s="71"/>
      <c r="Q69" s="71"/>
      <c r="R69" s="71"/>
      <c r="S69" s="71"/>
      <c r="T69" s="71"/>
      <c r="U69" s="71"/>
      <c r="V69" s="71"/>
      <c r="W69" s="71"/>
      <c r="X69" s="72"/>
    </row>
    <row r="70" spans="2:24" ht="47.25" customHeight="1" x14ac:dyDescent="0.25">
      <c r="B70" s="73"/>
      <c r="C70" s="307"/>
      <c r="D70" s="578" t="s">
        <v>857</v>
      </c>
      <c r="E70" s="578"/>
      <c r="F70" s="578"/>
      <c r="G70" s="578"/>
      <c r="H70" s="578"/>
      <c r="I70" s="581"/>
      <c r="J70" s="581"/>
      <c r="K70" s="563" t="s">
        <v>856</v>
      </c>
      <c r="L70" s="563"/>
      <c r="M70" s="563" t="s">
        <v>855</v>
      </c>
      <c r="N70" s="566"/>
      <c r="O70" s="347"/>
      <c r="P70" s="71"/>
      <c r="Q70" s="71"/>
      <c r="R70" s="71"/>
      <c r="S70" s="71"/>
      <c r="T70" s="71"/>
      <c r="U70" s="71"/>
      <c r="V70" s="71"/>
      <c r="W70" s="71"/>
      <c r="X70" s="72"/>
    </row>
    <row r="71" spans="2:24" ht="47.25" customHeight="1" x14ac:dyDescent="0.25">
      <c r="B71" s="73"/>
      <c r="C71" s="430"/>
      <c r="D71" s="579" t="s">
        <v>858</v>
      </c>
      <c r="E71" s="579"/>
      <c r="F71" s="579"/>
      <c r="G71" s="579"/>
      <c r="H71" s="579"/>
      <c r="I71" s="581"/>
      <c r="J71" s="581"/>
      <c r="K71" s="563" t="s">
        <v>859</v>
      </c>
      <c r="L71" s="563"/>
      <c r="M71" s="563" t="s">
        <v>855</v>
      </c>
      <c r="N71" s="566"/>
      <c r="O71" s="347"/>
      <c r="P71" s="71"/>
      <c r="Q71" s="71"/>
      <c r="R71" s="71"/>
      <c r="S71" s="71"/>
      <c r="T71" s="71"/>
      <c r="U71" s="71"/>
      <c r="V71" s="71"/>
      <c r="W71" s="71"/>
      <c r="X71" s="72"/>
    </row>
    <row r="72" spans="2:24" ht="47.25" customHeight="1" thickBot="1" x14ac:dyDescent="0.3">
      <c r="B72" s="73"/>
      <c r="C72" s="308"/>
      <c r="D72" s="580" t="s">
        <v>860</v>
      </c>
      <c r="E72" s="580"/>
      <c r="F72" s="580"/>
      <c r="G72" s="580"/>
      <c r="H72" s="580"/>
      <c r="I72" s="561"/>
      <c r="J72" s="561"/>
      <c r="K72" s="564" t="s">
        <v>824</v>
      </c>
      <c r="L72" s="564"/>
      <c r="M72" s="564" t="s">
        <v>824</v>
      </c>
      <c r="N72" s="567"/>
      <c r="O72" s="347"/>
      <c r="P72" s="71"/>
      <c r="Q72" s="71"/>
      <c r="R72" s="71"/>
      <c r="S72" s="71"/>
      <c r="T72" s="71"/>
      <c r="U72" s="71"/>
      <c r="V72" s="71"/>
      <c r="W72" s="71"/>
      <c r="X72" s="72"/>
    </row>
    <row r="73" spans="2:24" x14ac:dyDescent="0.25">
      <c r="B73" s="73"/>
      <c r="C73" s="347"/>
      <c r="D73" s="347"/>
      <c r="E73" s="347"/>
      <c r="F73" s="347"/>
      <c r="G73" s="347"/>
      <c r="H73" s="347"/>
      <c r="I73" s="347"/>
      <c r="J73" s="347"/>
      <c r="K73" s="347"/>
      <c r="L73" s="347"/>
      <c r="M73" s="347"/>
      <c r="N73" s="347"/>
      <c r="O73" s="347"/>
      <c r="P73" s="71"/>
      <c r="Q73" s="71"/>
      <c r="R73" s="71"/>
      <c r="S73" s="71"/>
      <c r="T73" s="71"/>
      <c r="U73" s="71"/>
      <c r="V73" s="71"/>
      <c r="W73" s="71"/>
      <c r="X73" s="72"/>
    </row>
    <row r="74" spans="2:24" x14ac:dyDescent="0.25">
      <c r="B74" s="73"/>
      <c r="C74" s="347"/>
      <c r="D74" s="347"/>
      <c r="E74" s="347"/>
      <c r="F74" s="347"/>
      <c r="G74" s="347"/>
      <c r="H74" s="347"/>
      <c r="I74" s="347"/>
      <c r="J74" s="347"/>
      <c r="K74" s="347"/>
      <c r="L74" s="347"/>
      <c r="M74" s="347"/>
      <c r="N74" s="347"/>
      <c r="O74" s="347"/>
      <c r="P74" s="71"/>
      <c r="Q74" s="71"/>
      <c r="R74" s="71"/>
      <c r="S74" s="71"/>
      <c r="T74" s="71"/>
      <c r="U74" s="71"/>
      <c r="V74" s="71"/>
      <c r="W74" s="71"/>
      <c r="X74" s="72"/>
    </row>
    <row r="75" spans="2:24" ht="60" x14ac:dyDescent="0.25">
      <c r="B75" s="70"/>
      <c r="C75" s="346" t="s">
        <v>658</v>
      </c>
      <c r="D75" s="347"/>
      <c r="E75" s="347"/>
      <c r="F75" s="347"/>
      <c r="G75" s="347"/>
      <c r="H75" s="347"/>
      <c r="I75" s="347"/>
      <c r="J75" s="347"/>
      <c r="K75" s="347"/>
      <c r="L75" s="347"/>
      <c r="M75" s="347"/>
      <c r="N75" s="347"/>
      <c r="O75" s="347"/>
      <c r="P75" s="71"/>
      <c r="Q75" s="71"/>
      <c r="R75" s="71"/>
      <c r="S75" s="71"/>
      <c r="T75" s="71"/>
      <c r="U75" s="71"/>
      <c r="V75" s="71"/>
      <c r="W75" s="71"/>
      <c r="X75" s="72"/>
    </row>
    <row r="76" spans="2:24" ht="15.75" thickBot="1" x14ac:dyDescent="0.3">
      <c r="B76" s="73"/>
      <c r="C76" s="347"/>
      <c r="D76" s="347"/>
      <c r="E76" s="347"/>
      <c r="F76" s="347"/>
      <c r="G76" s="347"/>
      <c r="H76" s="347"/>
      <c r="I76" s="347"/>
      <c r="J76" s="347"/>
      <c r="K76" s="347"/>
      <c r="L76" s="347"/>
      <c r="M76" s="347"/>
      <c r="N76" s="347"/>
      <c r="O76" s="347"/>
      <c r="P76" s="71"/>
      <c r="Q76" s="71"/>
      <c r="R76" s="71"/>
      <c r="S76" s="71"/>
      <c r="T76" s="71"/>
      <c r="U76" s="71"/>
      <c r="V76" s="71"/>
      <c r="W76" s="71"/>
      <c r="X76" s="72"/>
    </row>
    <row r="77" spans="2:24" x14ac:dyDescent="0.25">
      <c r="B77" s="73"/>
      <c r="C77" s="569"/>
      <c r="D77" s="570"/>
      <c r="E77" s="570"/>
      <c r="F77" s="570"/>
      <c r="G77" s="570"/>
      <c r="H77" s="570"/>
      <c r="I77" s="571"/>
      <c r="J77" s="347"/>
      <c r="K77" s="347"/>
      <c r="L77" s="347"/>
      <c r="M77" s="347"/>
      <c r="N77" s="347"/>
      <c r="O77" s="347"/>
      <c r="P77" s="71"/>
      <c r="Q77" s="71"/>
      <c r="R77" s="71"/>
      <c r="S77" s="71"/>
      <c r="T77" s="71"/>
      <c r="U77" s="71"/>
      <c r="V77" s="71"/>
      <c r="W77" s="71"/>
      <c r="X77" s="72"/>
    </row>
    <row r="78" spans="2:24" x14ac:dyDescent="0.25">
      <c r="B78" s="73"/>
      <c r="C78" s="572"/>
      <c r="D78" s="573"/>
      <c r="E78" s="573"/>
      <c r="F78" s="573"/>
      <c r="G78" s="573"/>
      <c r="H78" s="573"/>
      <c r="I78" s="574"/>
      <c r="J78" s="347"/>
      <c r="K78" s="347"/>
      <c r="L78" s="347"/>
      <c r="M78" s="347"/>
      <c r="N78" s="347"/>
      <c r="O78" s="347"/>
      <c r="P78" s="71"/>
      <c r="Q78" s="71"/>
      <c r="R78" s="71"/>
      <c r="S78" s="71"/>
      <c r="T78" s="71"/>
      <c r="U78" s="71"/>
      <c r="V78" s="71"/>
      <c r="W78" s="71"/>
      <c r="X78" s="72"/>
    </row>
    <row r="79" spans="2:24" x14ac:dyDescent="0.25">
      <c r="B79" s="73"/>
      <c r="C79" s="572"/>
      <c r="D79" s="573"/>
      <c r="E79" s="573"/>
      <c r="F79" s="573"/>
      <c r="G79" s="573"/>
      <c r="H79" s="573"/>
      <c r="I79" s="574"/>
      <c r="J79" s="347"/>
      <c r="K79" s="347"/>
      <c r="L79" s="347"/>
      <c r="M79" s="347"/>
      <c r="N79" s="347"/>
      <c r="O79" s="347"/>
      <c r="P79" s="71"/>
      <c r="Q79" s="71"/>
      <c r="R79" s="71"/>
      <c r="S79" s="71"/>
      <c r="T79" s="71"/>
      <c r="U79" s="71"/>
      <c r="V79" s="71"/>
      <c r="W79" s="71"/>
      <c r="X79" s="72"/>
    </row>
    <row r="80" spans="2:24" x14ac:dyDescent="0.25">
      <c r="B80" s="73"/>
      <c r="C80" s="572"/>
      <c r="D80" s="573"/>
      <c r="E80" s="573"/>
      <c r="F80" s="573"/>
      <c r="G80" s="573"/>
      <c r="H80" s="573"/>
      <c r="I80" s="574"/>
      <c r="J80" s="347"/>
      <c r="K80" s="347"/>
      <c r="L80" s="347"/>
      <c r="M80" s="347"/>
      <c r="N80" s="347"/>
      <c r="O80" s="347"/>
      <c r="P80" s="71"/>
      <c r="Q80" s="71"/>
      <c r="R80" s="71"/>
      <c r="S80" s="71"/>
      <c r="T80" s="71"/>
      <c r="U80" s="71"/>
      <c r="V80" s="71"/>
      <c r="W80" s="71"/>
      <c r="X80" s="72"/>
    </row>
    <row r="81" spans="2:24" x14ac:dyDescent="0.25">
      <c r="B81" s="73"/>
      <c r="C81" s="572"/>
      <c r="D81" s="573"/>
      <c r="E81" s="573"/>
      <c r="F81" s="573"/>
      <c r="G81" s="573"/>
      <c r="H81" s="573"/>
      <c r="I81" s="574"/>
      <c r="J81" s="347"/>
      <c r="K81" s="347"/>
      <c r="L81" s="347"/>
      <c r="M81" s="347"/>
      <c r="N81" s="347"/>
      <c r="O81" s="347"/>
      <c r="P81" s="71"/>
      <c r="Q81" s="71"/>
      <c r="R81" s="71"/>
      <c r="S81" s="71"/>
      <c r="T81" s="71"/>
      <c r="U81" s="71"/>
      <c r="V81" s="71"/>
      <c r="W81" s="71"/>
      <c r="X81" s="72"/>
    </row>
    <row r="82" spans="2:24" ht="15.75" thickBot="1" x14ac:dyDescent="0.3">
      <c r="B82" s="73"/>
      <c r="C82" s="575"/>
      <c r="D82" s="576"/>
      <c r="E82" s="576"/>
      <c r="F82" s="576"/>
      <c r="G82" s="576"/>
      <c r="H82" s="576"/>
      <c r="I82" s="577"/>
      <c r="J82" s="347"/>
      <c r="K82" s="347"/>
      <c r="L82" s="347"/>
      <c r="M82" s="347"/>
      <c r="N82" s="347"/>
      <c r="O82" s="347"/>
      <c r="P82" s="71"/>
      <c r="Q82" s="71"/>
      <c r="R82" s="71"/>
      <c r="S82" s="71"/>
      <c r="T82" s="71"/>
      <c r="U82" s="71"/>
      <c r="V82" s="71"/>
      <c r="W82" s="71"/>
      <c r="X82" s="72"/>
    </row>
    <row r="83" spans="2:24" x14ac:dyDescent="0.25">
      <c r="B83" s="74"/>
      <c r="C83" s="75"/>
      <c r="D83" s="75"/>
      <c r="E83" s="75"/>
      <c r="F83" s="75"/>
      <c r="G83" s="75"/>
      <c r="H83" s="75"/>
      <c r="I83" s="75"/>
      <c r="J83" s="75"/>
      <c r="K83" s="75"/>
      <c r="L83" s="75"/>
      <c r="M83" s="75"/>
      <c r="N83" s="75"/>
      <c r="O83" s="75"/>
      <c r="P83" s="75"/>
      <c r="Q83" s="75"/>
      <c r="R83" s="75"/>
      <c r="S83" s="75"/>
      <c r="T83" s="75"/>
      <c r="U83" s="75"/>
      <c r="V83" s="75"/>
      <c r="W83" s="75"/>
      <c r="X83" s="76"/>
    </row>
    <row r="84" spans="2:24" x14ac:dyDescent="0.25">
      <c r="B84" s="316" t="s">
        <v>567</v>
      </c>
      <c r="V84" s="4"/>
    </row>
    <row r="85" spans="2:24" x14ac:dyDescent="0.25">
      <c r="V85" s="4"/>
    </row>
    <row r="86" spans="2:24" x14ac:dyDescent="0.25">
      <c r="V86" s="4"/>
    </row>
    <row r="87" spans="2:24" x14ac:dyDescent="0.25">
      <c r="V87" s="4"/>
    </row>
    <row r="88" spans="2:24" x14ac:dyDescent="0.25">
      <c r="V88" s="4"/>
    </row>
    <row r="89" spans="2:24" x14ac:dyDescent="0.25">
      <c r="V89" s="4"/>
    </row>
    <row r="90" spans="2:24" x14ac:dyDescent="0.25">
      <c r="V90" s="4"/>
    </row>
    <row r="91" spans="2:24" x14ac:dyDescent="0.25">
      <c r="V91" s="4"/>
    </row>
    <row r="92" spans="2:24" x14ac:dyDescent="0.25">
      <c r="V92" s="4"/>
    </row>
    <row r="93" spans="2:24" x14ac:dyDescent="0.25">
      <c r="V93" s="4"/>
    </row>
    <row r="94" spans="2:24" x14ac:dyDescent="0.25">
      <c r="V94" s="4"/>
    </row>
    <row r="95" spans="2:24" x14ac:dyDescent="0.25">
      <c r="V95" s="4"/>
    </row>
    <row r="96" spans="2:24" x14ac:dyDescent="0.25">
      <c r="V96" s="4"/>
    </row>
    <row r="97" spans="22:22" x14ac:dyDescent="0.25">
      <c r="V97" s="4"/>
    </row>
    <row r="98" spans="22:22" x14ac:dyDescent="0.25">
      <c r="V98" s="4"/>
    </row>
    <row r="99" spans="22:22" x14ac:dyDescent="0.25">
      <c r="V99"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43">
    <mergeCell ref="S45:T45"/>
    <mergeCell ref="S46:T46"/>
    <mergeCell ref="C59:D59"/>
    <mergeCell ref="K46:L46"/>
    <mergeCell ref="C60:D60"/>
    <mergeCell ref="C77:I82"/>
    <mergeCell ref="D70:H70"/>
    <mergeCell ref="D71:H71"/>
    <mergeCell ref="D72:H72"/>
    <mergeCell ref="D69:H69"/>
    <mergeCell ref="I71:J71"/>
    <mergeCell ref="I70:J70"/>
    <mergeCell ref="I69:J69"/>
    <mergeCell ref="C65:G65"/>
    <mergeCell ref="J65:N65"/>
    <mergeCell ref="Q65:T65"/>
    <mergeCell ref="I72:J72"/>
    <mergeCell ref="D31:F31"/>
    <mergeCell ref="K69:L69"/>
    <mergeCell ref="K70:L70"/>
    <mergeCell ref="K71:L71"/>
    <mergeCell ref="K72:L72"/>
    <mergeCell ref="M69:N69"/>
    <mergeCell ref="M70:N70"/>
    <mergeCell ref="M71:N71"/>
    <mergeCell ref="M72:N72"/>
    <mergeCell ref="E59:H59"/>
    <mergeCell ref="E60:H60"/>
    <mergeCell ref="S44:T44"/>
    <mergeCell ref="N29:O29"/>
    <mergeCell ref="N30:O30"/>
    <mergeCell ref="D29:F29"/>
    <mergeCell ref="D30:F30"/>
    <mergeCell ref="E61:H61"/>
    <mergeCell ref="C61:D61"/>
    <mergeCell ref="N31:O31"/>
    <mergeCell ref="K44:L44"/>
    <mergeCell ref="K45:L45"/>
    <mergeCell ref="C35:I39"/>
    <mergeCell ref="C50:I54"/>
    <mergeCell ref="I46:J46"/>
    <mergeCell ref="I45:J45"/>
    <mergeCell ref="I44:J44"/>
  </mergeCells>
  <conditionalFormatting sqref="D17:O21 D23:O23">
    <cfRule type="expression" dxfId="0" priority="5">
      <formula>$D$14="N/A"</formula>
    </cfRule>
  </conditionalFormatting>
  <dataValidations count="14">
    <dataValidation allowBlank="1" sqref="N44 O44:O46 O59:O61"/>
    <dataValidation sqref="R44 S44:S46 M59:N61"/>
    <dataValidation type="list" allowBlank="1" showInputMessage="1" sqref="I60 I70:I72">
      <formula1>PartnershipRole</formula1>
    </dataValidation>
    <dataValidation type="list" allowBlank="1" sqref="N25:O28 N35:O43 N1:O2 N14:O15 N6:O7 N62:N68 N73:N1048576 N45:N46 O62:O1048576">
      <formula1>Behaviour</formula1>
    </dataValidation>
    <dataValidation type="list" sqref="M14:M15 M25:M28 M35:M43 M6:M7 M1:M2 M62:M68 M73:M1048576 I45:I46">
      <formula1>ProjectStatus</formula1>
    </dataValidation>
    <dataValidation type="list" sqref="R6:U7 R1:U2 R63:U64 R100:U1048576 R65:T99">
      <formula1>"FundingStatus"</formula1>
    </dataValidation>
    <dataValidation type="list" sqref="Q6:Q7 Q1:Q2 Q63:Q1048576">
      <formula1>FundingSource</formula1>
    </dataValidation>
    <dataValidation type="decimal" operator="greaterThan" allowBlank="1" showInputMessage="1" showErrorMessage="1" sqref="J30:J31 H30:H31 F45:F46">
      <formula1>0</formula1>
    </dataValidation>
    <dataValidation type="decimal" operator="greaterThanOrEqual" allowBlank="1" showInputMessage="1" showErrorMessage="1" sqref="L30:L31 P45:Q46 H45:H46">
      <formula1>0</formula1>
    </dataValidation>
    <dataValidation type="list" allowBlank="1" showInputMessage="1" showErrorMessage="1" sqref="C30:C31 C45:C46">
      <formula1>RPP_Sector</formula1>
    </dataValidation>
    <dataValidation type="list" allowBlank="1" showInputMessage="1" showErrorMessage="1" sqref="P17:P24 C70:C71 C22 C24 D14:D15 M30:M31 I30:I31 K30:K31 G30:G31 G45:G46 D45:E46 C60:C61">
      <formula1>#REF!</formula1>
    </dataValidation>
    <dataValidation type="list" allowBlank="1" showInputMessage="1" showErrorMessage="1" sqref="M45:M46">
      <formula1>actiontype</formula1>
    </dataValidation>
    <dataValidation type="list" sqref="R45:R46">
      <formula1>#REF!</formula1>
    </dataValidation>
    <dataValidation type="list" allowBlank="1" sqref="I61">
      <formula1>PartnershipRole</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38" max="23" man="1"/>
    <brk id="48" max="16383" man="1"/>
    <brk id="55" max="16383" man="1"/>
    <brk id="56" max="16383" man="1"/>
    <brk id="67" max="16383" man="1"/>
  </rowBreaks>
  <colBreaks count="3" manualBreakCount="3">
    <brk id="1" max="1048575" man="1"/>
    <brk id="10" max="1048575" man="1"/>
    <brk id="20" max="17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'C:\Users\jennifer.anderson\Desktop\Recommended reporting\[072015 Template Recommended Reporting_v1.xlsx]Lists'!#REF!</xm:f>
          </x14:formula1>
          <xm:sqref>C72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A29555248</value>
    </field>
    <field name="Objective-Title">
      <value order="0">Climate Change - Public Sector - Public Bodies Annual Reporting Duty 2020 Excel Template - 2019 Factors - Draft - 19 August 2020</value>
    </field>
    <field name="Objective-Description">
      <value order="0"/>
    </field>
    <field name="Objective-CreationStamp">
      <value order="0">2020-08-19T09:24:33Z</value>
    </field>
    <field name="Objective-IsApproved">
      <value order="0">false</value>
    </field>
    <field name="Objective-IsPublished">
      <value order="0">false</value>
    </field>
    <field name="Objective-DatePublished">
      <value order="0"/>
    </field>
    <field name="Objective-ModificationStamp">
      <value order="0">2020-08-20T10:24:18Z</value>
    </field>
    <field name="Objective-Owner">
      <value order="0">Weatherill, Jill J (U447116)</value>
    </field>
    <field name="Objective-Path">
      <value order="0">Objective Global Folder:SG File Plan:Agriculture, environment and natural resources:Environmental issues:Climate and weather:Advice and policy: Climate and weather:Climate Change: Public Bodies: Guidance: 2020-2025</value>
    </field>
    <field name="Objective-Parent">
      <value order="0">Climate Change: Public Bodies: Guidance: 2020-2025</value>
    </field>
    <field name="Objective-State">
      <value order="0">Being Drafted</value>
    </field>
    <field name="Objective-VersionId">
      <value order="0">vA43029383</value>
    </field>
    <field name="Objective-Version">
      <value order="0">0.5</value>
    </field>
    <field name="Objective-VersionNumber">
      <value order="0">5</value>
    </field>
    <field name="Objective-VersionComment">
      <value order="0"/>
    </field>
    <field name="Objective-FileNumber">
      <value order="0">POL/34121</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37</vt:i4>
      </vt:variant>
    </vt:vector>
  </HeadingPairs>
  <TitlesOfParts>
    <vt:vector size="40" baseType="lpstr">
      <vt:lpstr>Required section</vt:lpstr>
      <vt:lpstr>ListsReq</vt:lpstr>
      <vt:lpstr>Recommended - Wider Influence</vt:lpstr>
      <vt:lpstr>direction</vt:lpstr>
      <vt:lpstr>emissionsource</vt:lpstr>
      <vt:lpstr>emissionsource1</vt:lpstr>
      <vt:lpstr>emissionsource2</vt:lpstr>
      <vt:lpstr>Estimated</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'Recommended - Wider Influence'!Print_Area</vt:lpstr>
      <vt:lpstr>'Required section'!Print_Area</vt:lpstr>
      <vt:lpstr>probability</vt:lpstr>
      <vt:lpstr>Scope</vt:lpstr>
      <vt:lpstr>targetboundary</vt:lpstr>
      <vt:lpstr>targettype</vt:lpstr>
      <vt:lpstr>typeorganisation</vt:lpstr>
      <vt:lpstr>unitCO2</vt:lpstr>
      <vt:lpstr>unitCO2A</vt:lpstr>
      <vt:lpstr>unitCO2B</vt:lpstr>
      <vt:lpstr>unitCO2C</vt:lpstr>
      <vt:lpstr>unitCO2D</vt:lpstr>
      <vt:lpstr>unitCO2E</vt:lpstr>
      <vt:lpstr>unitsCO2C</vt:lpstr>
      <vt:lpstr>year</vt:lpstr>
      <vt:lpstr>yeartype</vt:lpstr>
      <vt:lpstr>yeartype2</vt:lpstr>
      <vt:lpstr>yesno</vt:lpstr>
      <vt:lpstr>yesno2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Pearson, Jamie</cp:lastModifiedBy>
  <cp:lastPrinted>2015-07-10T09:39:32Z</cp:lastPrinted>
  <dcterms:created xsi:type="dcterms:W3CDTF">2014-10-29T16:20:01Z</dcterms:created>
  <dcterms:modified xsi:type="dcterms:W3CDTF">2020-11-26T15:36:36Z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A29555248</vt:lpwstr>
  </property>
  <property fmtid="{D5CDD505-2E9C-101B-9397-08002B2CF9AE}" pid="4" name="Objective-Title">
    <vt:lpwstr>Climate Change - Public Sector - Public Bodies Annual Reporting Duty 2020 Excel Template - 2019 Factors - Draft - 19 August 2020</vt:lpwstr>
  </property>
  <property fmtid="{D5CDD505-2E9C-101B-9397-08002B2CF9AE}" pid="5" name="Objective-Description">
    <vt:lpwstr/>
  </property>
  <property fmtid="{D5CDD505-2E9C-101B-9397-08002B2CF9AE}" pid="6" name="Objective-CreationStamp">
    <vt:filetime>2020-08-19T09:24:33Z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2020-08-20T10:24:18Z</vt:filetime>
  </property>
  <property fmtid="{D5CDD505-2E9C-101B-9397-08002B2CF9AE}" pid="11" name="Objective-Owner">
    <vt:lpwstr>Weatherill, Jill J (U447116)</vt:lpwstr>
  </property>
  <property fmtid="{D5CDD505-2E9C-101B-9397-08002B2CF9AE}" pid="12" name="Objective-Path">
    <vt:lpwstr>Objective Global Folder:SG File Plan:Agriculture, environment and natural resources:Environmental issues:Climate and weather:Advice and policy: Climate and weather:Climate Change: Public Bodies: Guidance: 2020-2025</vt:lpwstr>
  </property>
  <property fmtid="{D5CDD505-2E9C-101B-9397-08002B2CF9AE}" pid="13" name="Objective-Parent">
    <vt:lpwstr>Climate Change: Public Bodies: Guidance: 2020-2025</vt:lpwstr>
  </property>
  <property fmtid="{D5CDD505-2E9C-101B-9397-08002B2CF9AE}" pid="14" name="Objective-State">
    <vt:lpwstr>Being Drafted</vt:lpwstr>
  </property>
  <property fmtid="{D5CDD505-2E9C-101B-9397-08002B2CF9AE}" pid="15" name="Objective-VersionId">
    <vt:lpwstr>vA43029383</vt:lpwstr>
  </property>
  <property fmtid="{D5CDD505-2E9C-101B-9397-08002B2CF9AE}" pid="16" name="Objective-Version">
    <vt:lpwstr>0.5</vt:lpwstr>
  </property>
  <property fmtid="{D5CDD505-2E9C-101B-9397-08002B2CF9AE}" pid="17" name="Objective-VersionNumber">
    <vt:r8>5</vt:r8>
  </property>
  <property fmtid="{D5CDD505-2E9C-101B-9397-08002B2CF9AE}" pid="18" name="Objective-VersionComment">
    <vt:lpwstr/>
  </property>
  <property fmtid="{D5CDD505-2E9C-101B-9397-08002B2CF9AE}" pid="19" name="Objective-FileNumber">
    <vt:lpwstr>POL/34121</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ies>
</file>